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0312380 ESE HOSP SAN JORGE DE CALIMA DARIEN\"/>
    </mc:Choice>
  </mc:AlternateContent>
  <xr:revisionPtr revIDLastSave="0" documentId="13_ncr:1_{4FD6AE1B-DB15-4EE7-8F75-4682C13C4193}" xr6:coauthVersionLast="47" xr6:coauthVersionMax="47" xr10:uidLastSave="{00000000-0000-0000-0000-000000000000}"/>
  <bookViews>
    <workbookView xWindow="-110" yWindow="-110" windowWidth="19420" windowHeight="11500" activeTab="2" xr2:uid="{829D4FB3-1B50-491E-827D-1CB728A59135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FACT'!$A$2:$BB$41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H25" i="3"/>
  <c r="H32" i="3" s="1"/>
  <c r="H33" i="3" s="1"/>
  <c r="C9" i="3"/>
  <c r="C9" i="4" s="1"/>
  <c r="I32" i="3" l="1"/>
  <c r="I33" i="3" s="1"/>
  <c r="H24" i="4"/>
  <c r="I24" i="4"/>
  <c r="AW1" i="2" l="1"/>
  <c r="P2" i="2"/>
  <c r="AV1" i="2"/>
  <c r="AU1" i="2"/>
  <c r="AT1" i="2"/>
  <c r="AS1" i="2"/>
  <c r="AR1" i="2"/>
  <c r="AQ1" i="2"/>
  <c r="AP1" i="2"/>
  <c r="AO1" i="2"/>
  <c r="AN1" i="2"/>
  <c r="AG1" i="2"/>
  <c r="AF1" i="2"/>
  <c r="AB1" i="2"/>
  <c r="AA1" i="2"/>
  <c r="Z1" i="2"/>
  <c r="Q1" i="2"/>
  <c r="J1" i="2"/>
  <c r="I1" i="2"/>
  <c r="H41" i="1"/>
  <c r="G41" i="1"/>
  <c r="O1" i="2" l="1"/>
</calcChain>
</file>

<file path=xl/sharedStrings.xml><?xml version="1.0" encoding="utf-8"?>
<sst xmlns="http://schemas.openxmlformats.org/spreadsheetml/2006/main" count="1032" uniqueCount="279">
  <si>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</si>
  <si>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</si>
  <si>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</si>
  <si>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</si>
  <si>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</si>
  <si>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</si>
  <si>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</si>
  <si>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</si>
  <si>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</si>
  <si>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</si>
  <si>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</si>
  <si>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</si>
  <si>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HOSPITAL SAN JORGE</t>
  </si>
  <si>
    <t xml:space="preserve"> EVENTO</t>
  </si>
  <si>
    <t>CALIMA</t>
  </si>
  <si>
    <t>URGENCIAS</t>
  </si>
  <si>
    <t>44B200166</t>
  </si>
  <si>
    <t>FEVR</t>
  </si>
  <si>
    <t>19-Sep-2023</t>
  </si>
  <si>
    <t>24-Sep-2023</t>
  </si>
  <si>
    <t xml:space="preserve"> 7-Oct-2023</t>
  </si>
  <si>
    <t>11-Nov-2023</t>
  </si>
  <si>
    <t>26-Dic-2023</t>
  </si>
  <si>
    <t xml:space="preserve"> 1-Ene-2024</t>
  </si>
  <si>
    <t xml:space="preserve"> 3-Ene-2024</t>
  </si>
  <si>
    <t xml:space="preserve"> 4-Ene-2024</t>
  </si>
  <si>
    <t>29-Mar-2024</t>
  </si>
  <si>
    <t>27-Ago-2024</t>
  </si>
  <si>
    <t>21-Sep-2024</t>
  </si>
  <si>
    <t>26-Sep-2024</t>
  </si>
  <si>
    <t xml:space="preserve"> 9-Oct-2024</t>
  </si>
  <si>
    <t>15-Oct-2024</t>
  </si>
  <si>
    <t>20-Oct-2024</t>
  </si>
  <si>
    <t>22-Oct-2024</t>
  </si>
  <si>
    <t xml:space="preserve"> 1-Nov-2024</t>
  </si>
  <si>
    <t>11-Nov-2024</t>
  </si>
  <si>
    <t>13-Nov-2024</t>
  </si>
  <si>
    <t>24-Nov-2024</t>
  </si>
  <si>
    <t xml:space="preserve"> 2-Dic-2024</t>
  </si>
  <si>
    <t>13-Dic-2024</t>
  </si>
  <si>
    <t>14-Dic-2024</t>
  </si>
  <si>
    <t>15-Dic-2024</t>
  </si>
  <si>
    <t>26-Dic-2024</t>
  </si>
  <si>
    <t>27-Dic-2024</t>
  </si>
  <si>
    <t>29-Dic-2024</t>
  </si>
  <si>
    <t>30-Dic-2024</t>
  </si>
  <si>
    <t xml:space="preserve"> 1-Ene-2025</t>
  </si>
  <si>
    <t xml:space="preserve"> 4-Ene-2025</t>
  </si>
  <si>
    <t xml:space="preserve"> 5-Ene-2025</t>
  </si>
  <si>
    <t>11-Ene-2025</t>
  </si>
  <si>
    <t>15-Ene-2025</t>
  </si>
  <si>
    <t>21-Ene-2025</t>
  </si>
  <si>
    <t>24-Ene-2025</t>
  </si>
  <si>
    <t>26-Ene-2025</t>
  </si>
  <si>
    <t xml:space="preserve"> 3-Oct-2023</t>
  </si>
  <si>
    <t xml:space="preserve"> 2-Nov-2023</t>
  </si>
  <si>
    <t xml:space="preserve"> 2-Dic-2023</t>
  </si>
  <si>
    <t xml:space="preserve"> 7-Feb-2024</t>
  </si>
  <si>
    <t xml:space="preserve"> 8-Abr-2024</t>
  </si>
  <si>
    <t xml:space="preserve"> 5-Sep-2024</t>
  </si>
  <si>
    <t xml:space="preserve"> 2-Oct-2024</t>
  </si>
  <si>
    <t xml:space="preserve"> 7-Nov-2024</t>
  </si>
  <si>
    <t xml:space="preserve"> 3-Dic-2024</t>
  </si>
  <si>
    <t xml:space="preserve"> 2-Ene-2025</t>
  </si>
  <si>
    <t xml:space="preserve"> 7-Ene-2025</t>
  </si>
  <si>
    <t>10-Feb-2025</t>
  </si>
  <si>
    <t>TOTAL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</si>
  <si>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</si>
  <si>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</si>
  <si>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</si>
  <si>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</si>
  <si>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</si>
  <si>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</si>
  <si>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</si>
  <si>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</si>
  <si>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</si>
  <si>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</si>
  <si>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</si>
  <si>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</si>
  <si>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</si>
  <si>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</si>
  <si>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</si>
  <si>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</si>
  <si>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</si>
  <si>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Devolucion Aceptada</t>
  </si>
  <si>
    <t>Observacion Devolucion</t>
  </si>
  <si>
    <t>USUARIO LIQ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</si>
  <si>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</si>
  <si>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</si>
  <si>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</si>
  <si>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</si>
  <si>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</si>
  <si>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</si>
  <si>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</si>
  <si>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</si>
  <si>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</si>
  <si>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</si>
  <si>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</si>
  <si>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</si>
  <si>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</si>
  <si>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</si>
  <si>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</si>
  <si>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</si>
  <si>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</si>
  <si>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</si>
  <si>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</si>
  <si>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</si>
  <si>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</si>
  <si>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SAN JORGE DE CALIMA DARIEN E.S.E</t>
  </si>
  <si>
    <t>FEVR19716</t>
  </si>
  <si>
    <t>890312380_FEVR19716</t>
  </si>
  <si>
    <t>Factura Devuelta</t>
  </si>
  <si>
    <t>Devuelta</t>
  </si>
  <si>
    <t>61-90</t>
  </si>
  <si>
    <t>se procede a realizar devolución ya que no presenta autorización para los servicios prestados se recuerda que la solicitud se debe realizar a capautorizaciones@epsdelagente.com.co , en los soportes enviados no se evidencia el envio del correo al area encargada  usuario  CC 167835 yunda escobar francisco jose</t>
  </si>
  <si>
    <t>se procede a realizar devolución ya que no presenta autorización para los servicios prestados se recuerda que la solicitud se debe realizar a capautorizaciones@epsdelagente.com.co , en los soportes enviados no se evidencia el envio del correo al area encargada usuario CC 16780350 yunda escobar francisco jose</t>
  </si>
  <si>
    <t>SOPORTE</t>
  </si>
  <si>
    <t>Atención de urgencias | Urgencias</t>
  </si>
  <si>
    <t>Urgencias</t>
  </si>
  <si>
    <t>FEVR24242</t>
  </si>
  <si>
    <t>890312380_FEVR24242</t>
  </si>
  <si>
    <t>se procede a realizar devolución ya que no presenta autorización para los  servicios. se debe solicitar al area encargada capautorizaciones@epsdelagente.com.co  USUARIO RC 1115461898 VALENCIA LOPEZ ALLYSON MARIANA</t>
  </si>
  <si>
    <t>se procede a realizar devolución ya que no presenta autorización para los servicios. se debe solicitar al area encargada capautorizaciones@epsdelagente.com.co USUARIO RC 1115461898 VALENCIA LOPEZ ALLYSON MARIANA</t>
  </si>
  <si>
    <t>AUTORIZACION</t>
  </si>
  <si>
    <t>Atención inicial de urgencias | Urgencias</t>
  </si>
  <si>
    <t>FEVR27662</t>
  </si>
  <si>
    <t>890312380_FEVR27662</t>
  </si>
  <si>
    <t xml:space="preserve">SE PROCEDE A REALIZAR DEVOLUCION YA QUE NO PRESENTA SOLICITD DE AUTORIZACION, DEBE COMUNICARSE CON EL AREA ENCARGADA. CAPAUTORIZACIONES@EPSDELAGENTE.COM.CO </t>
  </si>
  <si>
    <t>SE PROCEDE A REALIZAR DEVOLUCION YA QUE NO PRESENTA SOLICITD DE AUTORIZACION, DEBE COMUNICARSE CON EL AREA ENCARGADA. CAPAUTORIZACIONES@EPSDELAGENTE.COM.CO</t>
  </si>
  <si>
    <t>FEVR19214</t>
  </si>
  <si>
    <t>890312380_FEVR19214</t>
  </si>
  <si>
    <t>Finalizada</t>
  </si>
  <si>
    <t>91-180</t>
  </si>
  <si>
    <t>Cesar Augusto Alzate Gaviria</t>
  </si>
  <si>
    <t>Exámenes de laboratorio, imágenes y otras ayudas diagnósticas ambulatorias</t>
  </si>
  <si>
    <t>MIG-890312380</t>
  </si>
  <si>
    <t>FEVR55199</t>
  </si>
  <si>
    <t>890312380_FEVR55199</t>
  </si>
  <si>
    <t>URG-2024-20</t>
  </si>
  <si>
    <t>FEVR48977</t>
  </si>
  <si>
    <t>890312380_FEVR48977</t>
  </si>
  <si>
    <t>Procesos Servidor</t>
  </si>
  <si>
    <t>Atención inicial de urgencias</t>
  </si>
  <si>
    <t>FEVR21127</t>
  </si>
  <si>
    <t>890312380_FEVR21127</t>
  </si>
  <si>
    <t>FEVR28146</t>
  </si>
  <si>
    <t>890312380_FEVR28146</t>
  </si>
  <si>
    <t>Más de 360</t>
  </si>
  <si>
    <t>Atención de urgencias</t>
  </si>
  <si>
    <t>COT-2023-198</t>
  </si>
  <si>
    <t>FEVR49432</t>
  </si>
  <si>
    <t>890312380_FEVR49432</t>
  </si>
  <si>
    <t>FEVR55983</t>
  </si>
  <si>
    <t>890312380_FEVR55983</t>
  </si>
  <si>
    <t>FEVR55984</t>
  </si>
  <si>
    <t>890312380_FEVR55984</t>
  </si>
  <si>
    <t>FEVR52843</t>
  </si>
  <si>
    <t>890312380_FEVR52843</t>
  </si>
  <si>
    <t>Carolina Mosquera Triviño</t>
  </si>
  <si>
    <t>FEVR52134</t>
  </si>
  <si>
    <t>890312380_FEVR52134</t>
  </si>
  <si>
    <t>FEVR57728</t>
  </si>
  <si>
    <t>890312380_FEVR57728</t>
  </si>
  <si>
    <t>31-60</t>
  </si>
  <si>
    <t>ProcesoMasivo</t>
  </si>
  <si>
    <t>FEVR53596</t>
  </si>
  <si>
    <t>890312380_FEVR53596</t>
  </si>
  <si>
    <t>FEVR55892</t>
  </si>
  <si>
    <t>890312380_FEVR55892</t>
  </si>
  <si>
    <t>FEVR28248</t>
  </si>
  <si>
    <t>890312380_FEVR28248</t>
  </si>
  <si>
    <t>FEVR57828</t>
  </si>
  <si>
    <t>890312380_FEVR57828</t>
  </si>
  <si>
    <t>FEVR56174</t>
  </si>
  <si>
    <t>890312380_FEVR56174</t>
  </si>
  <si>
    <t>FEVR55779</t>
  </si>
  <si>
    <t>890312380_FEVR55779</t>
  </si>
  <si>
    <t>FEVR55833</t>
  </si>
  <si>
    <t>890312380_FEVR55833</t>
  </si>
  <si>
    <t>FEVR56884</t>
  </si>
  <si>
    <t>890312380_FEVR56884</t>
  </si>
  <si>
    <t>FEVR56177</t>
  </si>
  <si>
    <t>890312380_FEVR56177</t>
  </si>
  <si>
    <t>FEVR56667</t>
  </si>
  <si>
    <t>890312380_FEVR56667</t>
  </si>
  <si>
    <t>FEVR50851</t>
  </si>
  <si>
    <t>890312380_FEVR50851</t>
  </si>
  <si>
    <t>FEVR51124</t>
  </si>
  <si>
    <t>890312380_FEVR51124</t>
  </si>
  <si>
    <t>FEVR56006</t>
  </si>
  <si>
    <t>890312380_FEVR56006</t>
  </si>
  <si>
    <t>FEVR57436</t>
  </si>
  <si>
    <t>890312380_FEVR57436</t>
  </si>
  <si>
    <t>FEVR54260</t>
  </si>
  <si>
    <t>890312380_FEVR54260</t>
  </si>
  <si>
    <t>FEVR55778</t>
  </si>
  <si>
    <t>890312380_FEVR55778</t>
  </si>
  <si>
    <t>FEVR52600</t>
  </si>
  <si>
    <t>890312380_FEVR52600</t>
  </si>
  <si>
    <t>FEVR35318</t>
  </si>
  <si>
    <t>890312380_FEVR35318</t>
  </si>
  <si>
    <t>181-360</t>
  </si>
  <si>
    <t>FEVR50501</t>
  </si>
  <si>
    <t>890312380_FEVR50501</t>
  </si>
  <si>
    <t>FEVR56173</t>
  </si>
  <si>
    <t>890312380_FEVR56173</t>
  </si>
  <si>
    <t>FEVR27981</t>
  </si>
  <si>
    <t>890312380_FEVR27981</t>
  </si>
  <si>
    <t>FEVR55228</t>
  </si>
  <si>
    <t>890312380_FEVR55228</t>
  </si>
  <si>
    <t>FEVR51321</t>
  </si>
  <si>
    <t>890312380_FEVR51321</t>
  </si>
  <si>
    <t>FEVR55166</t>
  </si>
  <si>
    <t>890312380_FEVR55166</t>
  </si>
  <si>
    <t>FEVR46905</t>
  </si>
  <si>
    <t>890312380_FEVR46905</t>
  </si>
  <si>
    <t xml:space="preserve"> 3/Oct/2023</t>
  </si>
  <si>
    <t xml:space="preserve"> 2/Dic/2023</t>
  </si>
  <si>
    <t xml:space="preserve"> 4/Ene/2024</t>
  </si>
  <si>
    <t xml:space="preserve"> 2/Ene/2025</t>
  </si>
  <si>
    <t xml:space="preserve"> 2/Oct/2024</t>
  </si>
  <si>
    <t xml:space="preserve"> 7/Oct/2023</t>
  </si>
  <si>
    <t xml:space="preserve"> 2/Nov/2023</t>
  </si>
  <si>
    <t xml:space="preserve"> 3/Ene/2024</t>
  </si>
  <si>
    <t xml:space="preserve"> 7/Feb/2024</t>
  </si>
  <si>
    <t xml:space="preserve"> 7/Ene/2025</t>
  </si>
  <si>
    <t xml:space="preserve"> 3/Dic/2024</t>
  </si>
  <si>
    <t xml:space="preserve"> 1/Nov/2024</t>
  </si>
  <si>
    <t xml:space="preserve"> 5/Ene/2025</t>
  </si>
  <si>
    <t xml:space="preserve"> 7/Nov/2024</t>
  </si>
  <si>
    <t xml:space="preserve"> 1/Ene/2025</t>
  </si>
  <si>
    <t xml:space="preserve"> 2/Dic/2024</t>
  </si>
  <si>
    <t xml:space="preserve"> 8/Abr/2024</t>
  </si>
  <si>
    <t xml:space="preserve"> 9/Oct/2024</t>
  </si>
  <si>
    <t xml:space="preserve"> 4/Ene/2025</t>
  </si>
  <si>
    <t xml:space="preserve"> 1/Ene/2024</t>
  </si>
  <si>
    <t xml:space="preserve"> 5/Sep/2024</t>
  </si>
  <si>
    <t>Factura Cancelada</t>
  </si>
  <si>
    <t>Factura devuelta</t>
  </si>
  <si>
    <t>Factura pendiente en programacion de pago</t>
  </si>
  <si>
    <t>Factura cancelada</t>
  </si>
  <si>
    <t>Factura en proceso interno</t>
  </si>
  <si>
    <t>Factura Pendiente en Programación de Pago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</si>
  <si>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</si>
  <si>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</si>
  <si>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</si>
  <si>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</si>
  <si>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</si>
  <si>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</si>
  <si>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</si>
  <si>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</si>
  <si>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</si>
  <si>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</si>
  <si>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</si>
  <si>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</si>
  <si>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</si>
  <si>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</si>
  <si>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</si>
  <si>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</si>
  <si>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</si>
  <si>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</si>
  <si>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</si>
  <si>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</si>
  <si>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</si>
  <si>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</si>
  <si>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</si>
  <si>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</si>
  <si>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</si>
  <si>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</si>
  <si>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</si>
  <si>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</si>
  <si>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</si>
  <si>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</si>
  <si>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</si>
  <si>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SAN JORGE DE CALIMA DARIEN E.S.E</t>
  </si>
  <si>
    <t>NIT: 890312380</t>
  </si>
  <si>
    <t>A continuacion me permito remitir nuestra respuesta al estado de cartera presentado en la fecha: 11/04/2025</t>
  </si>
  <si>
    <t>Monica Valencia</t>
  </si>
  <si>
    <t>Auxiliar Administrativo en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</si>
</sst>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Tahoma"/>
      <family val="2"/>
    </font>
    <font>
      <b/>
      <sz val="11"/>
      <color theme="0" tint="-0.499984740745262"/>
      <name val="Aptos Narrow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4" fontId="0" fillId="0" borderId="1" xfId="0" applyNumberFormat="1" applyBorder="1"/>
    <xf numFmtId="49" fontId="4" fillId="0" borderId="1" xfId="1" applyNumberFormat="1" applyFont="1" applyBorder="1" applyAlignment="1">
      <alignment horizontal="left"/>
    </xf>
    <xf numFmtId="1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2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2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2" applyNumberFormat="1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8" fillId="3" borderId="1" xfId="2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4" fontId="7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165" fontId="7" fillId="0" borderId="1" xfId="2" applyNumberFormat="1" applyFont="1" applyBorder="1" applyAlignment="1">
      <alignment horizontal="center"/>
    </xf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67" fontId="9" fillId="0" borderId="0" xfId="3" applyNumberFormat="1" applyFont="1"/>
    <xf numFmtId="14" fontId="9" fillId="0" borderId="0" xfId="3" applyNumberFormat="1" applyFont="1" applyAlignment="1">
      <alignment horizontal="left"/>
    </xf>
    <xf numFmtId="1" fontId="10" fillId="0" borderId="0" xfId="4" applyNumberFormat="1" applyFont="1" applyAlignment="1">
      <alignment horizontal="center" vertical="center"/>
    </xf>
    <xf numFmtId="164" fontId="10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8" fontId="9" fillId="0" borderId="0" xfId="3" applyNumberFormat="1" applyFont="1" applyAlignment="1">
      <alignment horizontal="right"/>
    </xf>
    <xf numFmtId="1" fontId="9" fillId="0" borderId="9" xfId="3" applyNumberFormat="1" applyFont="1" applyBorder="1" applyAlignment="1">
      <alignment horizontal="center"/>
    </xf>
    <xf numFmtId="168" fontId="9" fillId="0" borderId="9" xfId="3" applyNumberFormat="1" applyFont="1" applyBorder="1" applyAlignment="1">
      <alignment horizontal="right"/>
    </xf>
    <xf numFmtId="0" fontId="9" fillId="0" borderId="0" xfId="3" applyFont="1" applyAlignment="1">
      <alignment horizontal="center"/>
    </xf>
    <xf numFmtId="1" fontId="10" fillId="0" borderId="13" xfId="3" applyNumberFormat="1" applyFont="1" applyBorder="1" applyAlignment="1">
      <alignment horizontal="center"/>
    </xf>
    <xf numFmtId="168" fontId="10" fillId="0" borderId="13" xfId="3" applyNumberFormat="1" applyFont="1" applyBorder="1" applyAlignment="1">
      <alignment horizontal="right"/>
    </xf>
    <xf numFmtId="168" fontId="9" fillId="0" borderId="0" xfId="3" applyNumberFormat="1" applyFont="1"/>
    <xf numFmtId="168" fontId="10" fillId="0" borderId="9" xfId="3" applyNumberFormat="1" applyFont="1" applyBorder="1"/>
    <xf numFmtId="168" fontId="9" fillId="0" borderId="9" xfId="3" applyNumberFormat="1" applyFont="1" applyBorder="1"/>
    <xf numFmtId="168" fontId="10" fillId="0" borderId="0" xfId="3" applyNumberFormat="1" applyFont="1"/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0" fontId="9" fillId="2" borderId="0" xfId="3" applyFont="1" applyFill="1"/>
    <xf numFmtId="0" fontId="10" fillId="0" borderId="0" xfId="3" applyFont="1" applyAlignment="1">
      <alignment horizontal="center"/>
    </xf>
    <xf numFmtId="1" fontId="10" fillId="0" borderId="0" xfId="4" applyNumberFormat="1" applyFont="1" applyAlignment="1">
      <alignment horizontal="right"/>
    </xf>
    <xf numFmtId="169" fontId="10" fillId="0" borderId="0" xfId="5" applyNumberFormat="1" applyFont="1" applyAlignment="1">
      <alignment horizontal="right"/>
    </xf>
    <xf numFmtId="1" fontId="9" fillId="0" borderId="0" xfId="4" applyNumberFormat="1" applyFont="1" applyAlignment="1">
      <alignment horizontal="right"/>
    </xf>
    <xf numFmtId="169" fontId="9" fillId="0" borderId="0" xfId="5" applyNumberFormat="1" applyFont="1" applyAlignment="1">
      <alignment horizontal="right"/>
    </xf>
    <xf numFmtId="170" fontId="9" fillId="0" borderId="13" xfId="5" applyNumberFormat="1" applyFont="1" applyBorder="1" applyAlignment="1">
      <alignment horizontal="center"/>
    </xf>
    <xf numFmtId="169" fontId="9" fillId="0" borderId="13" xfId="5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6">
    <cellStyle name="Millares 2 2" xfId="5" xr:uid="{581D344B-1799-4C26-A437-643181A88053}"/>
    <cellStyle name="Millares 3" xfId="4" xr:uid="{B0938215-7770-4758-A930-5CE6849B89C7}"/>
    <cellStyle name="Moneda" xfId="2" builtinId="4"/>
    <cellStyle name="Normal" xfId="0" builtinId="0"/>
    <cellStyle name="Normal 2" xfId="1" xr:uid="{C69FCC83-E408-4D02-BCAF-09FAB732A043}"/>
    <cellStyle name="Normal 2 2" xfId="3" xr:uid="{ED47D5EC-AC91-4983-99D4-8853A590D46B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432861-63D2-45B9-A8FD-F95182047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6E5AC3E-A494-472A-B456-546C1DB79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C326A81-BB5A-4886-B025-3156B2E29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6403E76-720B-41AF-A8EE-A8AFD23B2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47279-9564-4FD8-90E2-E0930FE6C0DB}">
  <dimension ref="A1:L41"/>
  <sheetViews>
    <sheetView workbookViewId="0">
      <selection activeCell="H41" sqref="H41"/>
    </sheetView>
  </sheetViews>
  <sheetFormatPr baseColWidth="10" defaultRowHeight="14.5" x14ac:dyDescent="0.35"/>
  <cols>
    <col min="8" max="8" width="11.453125" bestFit="1" customWidth="1"/>
  </cols>
  <sheetData>
    <row r="1" spans="1:12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5">
      <c r="A2" s="2">
        <v>890312380</v>
      </c>
      <c r="B2" s="2" t="s">
        <v>12</v>
      </c>
      <c r="C2" s="2" t="s">
        <v>17</v>
      </c>
      <c r="D2" s="3">
        <v>19214</v>
      </c>
      <c r="E2" s="9" t="s">
        <v>18</v>
      </c>
      <c r="F2" s="9" t="s">
        <v>54</v>
      </c>
      <c r="G2" s="8">
        <v>13166</v>
      </c>
      <c r="H2" s="8">
        <v>13166</v>
      </c>
      <c r="I2" s="4" t="s">
        <v>13</v>
      </c>
      <c r="J2" s="5" t="s">
        <v>14</v>
      </c>
      <c r="K2" s="4" t="s">
        <v>15</v>
      </c>
      <c r="L2" s="5" t="s">
        <v>16</v>
      </c>
    </row>
    <row r="3" spans="1:12" x14ac:dyDescent="0.35">
      <c r="A3" s="2">
        <v>890312380</v>
      </c>
      <c r="B3" s="2" t="s">
        <v>12</v>
      </c>
      <c r="C3" s="2" t="s">
        <v>17</v>
      </c>
      <c r="D3" s="3">
        <v>19716</v>
      </c>
      <c r="E3" s="9" t="s">
        <v>19</v>
      </c>
      <c r="F3" s="9" t="s">
        <v>54</v>
      </c>
      <c r="G3" s="8">
        <v>142258</v>
      </c>
      <c r="H3" s="8">
        <v>142258</v>
      </c>
      <c r="I3" s="6" t="s">
        <v>13</v>
      </c>
      <c r="J3" s="7" t="s">
        <v>14</v>
      </c>
      <c r="K3" s="4" t="s">
        <v>15</v>
      </c>
      <c r="L3" s="7" t="s">
        <v>16</v>
      </c>
    </row>
    <row r="4" spans="1:12" x14ac:dyDescent="0.35">
      <c r="A4" s="2">
        <v>890312380</v>
      </c>
      <c r="B4" s="2" t="s">
        <v>12</v>
      </c>
      <c r="C4" s="2" t="s">
        <v>17</v>
      </c>
      <c r="D4" s="3">
        <v>21127</v>
      </c>
      <c r="E4" s="9" t="s">
        <v>20</v>
      </c>
      <c r="F4" s="9" t="s">
        <v>55</v>
      </c>
      <c r="G4" s="8">
        <v>79039</v>
      </c>
      <c r="H4" s="8">
        <v>79039</v>
      </c>
      <c r="I4" s="4" t="s">
        <v>13</v>
      </c>
      <c r="J4" s="5" t="s">
        <v>14</v>
      </c>
      <c r="K4" s="4" t="s">
        <v>15</v>
      </c>
      <c r="L4" s="5" t="s">
        <v>16</v>
      </c>
    </row>
    <row r="5" spans="1:12" x14ac:dyDescent="0.35">
      <c r="A5" s="2">
        <v>890312380</v>
      </c>
      <c r="B5" s="2" t="s">
        <v>12</v>
      </c>
      <c r="C5" s="2" t="s">
        <v>17</v>
      </c>
      <c r="D5" s="3">
        <v>24242</v>
      </c>
      <c r="E5" s="9" t="s">
        <v>21</v>
      </c>
      <c r="F5" s="9" t="s">
        <v>56</v>
      </c>
      <c r="G5" s="8">
        <v>99560</v>
      </c>
      <c r="H5" s="8">
        <v>99560</v>
      </c>
      <c r="I5" s="6" t="s">
        <v>13</v>
      </c>
      <c r="J5" s="7" t="s">
        <v>14</v>
      </c>
      <c r="K5" s="4" t="s">
        <v>15</v>
      </c>
      <c r="L5" s="7" t="s">
        <v>16</v>
      </c>
    </row>
    <row r="6" spans="1:12" x14ac:dyDescent="0.35">
      <c r="A6" s="2">
        <v>890312380</v>
      </c>
      <c r="B6" s="2" t="s">
        <v>12</v>
      </c>
      <c r="C6" s="2" t="s">
        <v>17</v>
      </c>
      <c r="D6" s="3">
        <v>27662</v>
      </c>
      <c r="E6" s="9" t="s">
        <v>22</v>
      </c>
      <c r="F6" s="9" t="s">
        <v>25</v>
      </c>
      <c r="G6" s="8">
        <v>134440</v>
      </c>
      <c r="H6" s="8">
        <v>134440</v>
      </c>
      <c r="I6" s="4" t="s">
        <v>13</v>
      </c>
      <c r="J6" s="5" t="s">
        <v>14</v>
      </c>
      <c r="K6" s="4" t="s">
        <v>15</v>
      </c>
      <c r="L6" s="5" t="s">
        <v>16</v>
      </c>
    </row>
    <row r="7" spans="1:12" x14ac:dyDescent="0.35">
      <c r="A7" s="2">
        <v>890312380</v>
      </c>
      <c r="B7" s="2" t="s">
        <v>12</v>
      </c>
      <c r="C7" s="2" t="s">
        <v>17</v>
      </c>
      <c r="D7" s="3">
        <v>27981</v>
      </c>
      <c r="E7" s="9" t="s">
        <v>23</v>
      </c>
      <c r="F7" s="9" t="s">
        <v>57</v>
      </c>
      <c r="G7" s="8">
        <v>222695</v>
      </c>
      <c r="H7" s="8">
        <v>222695</v>
      </c>
      <c r="I7" s="6" t="s">
        <v>13</v>
      </c>
      <c r="J7" s="7" t="s">
        <v>14</v>
      </c>
      <c r="K7" s="4" t="s">
        <v>15</v>
      </c>
      <c r="L7" s="7" t="s">
        <v>16</v>
      </c>
    </row>
    <row r="8" spans="1:12" x14ac:dyDescent="0.35">
      <c r="A8" s="2">
        <v>890312380</v>
      </c>
      <c r="B8" s="2" t="s">
        <v>12</v>
      </c>
      <c r="C8" s="2" t="s">
        <v>17</v>
      </c>
      <c r="D8" s="3">
        <v>28146</v>
      </c>
      <c r="E8" s="9" t="s">
        <v>24</v>
      </c>
      <c r="F8" s="9" t="s">
        <v>57</v>
      </c>
      <c r="G8" s="8">
        <v>81135</v>
      </c>
      <c r="H8" s="8">
        <v>81135</v>
      </c>
      <c r="I8" s="4" t="s">
        <v>13</v>
      </c>
      <c r="J8" s="5" t="s">
        <v>14</v>
      </c>
      <c r="K8" s="4" t="s">
        <v>15</v>
      </c>
      <c r="L8" s="5" t="s">
        <v>16</v>
      </c>
    </row>
    <row r="9" spans="1:12" x14ac:dyDescent="0.35">
      <c r="A9" s="2">
        <v>890312380</v>
      </c>
      <c r="B9" s="2" t="s">
        <v>12</v>
      </c>
      <c r="C9" s="2" t="s">
        <v>17</v>
      </c>
      <c r="D9" s="3">
        <v>28248</v>
      </c>
      <c r="E9" s="9" t="s">
        <v>25</v>
      </c>
      <c r="F9" s="9" t="s">
        <v>57</v>
      </c>
      <c r="G9" s="8">
        <v>101794</v>
      </c>
      <c r="H9" s="8">
        <v>101794</v>
      </c>
      <c r="I9" s="6" t="s">
        <v>13</v>
      </c>
      <c r="J9" s="7" t="s">
        <v>14</v>
      </c>
      <c r="K9" s="4" t="s">
        <v>15</v>
      </c>
      <c r="L9" s="7" t="s">
        <v>16</v>
      </c>
    </row>
    <row r="10" spans="1:12" x14ac:dyDescent="0.35">
      <c r="A10" s="2">
        <v>890312380</v>
      </c>
      <c r="B10" s="2" t="s">
        <v>12</v>
      </c>
      <c r="C10" s="2" t="s">
        <v>17</v>
      </c>
      <c r="D10" s="3">
        <v>35318</v>
      </c>
      <c r="E10" s="9" t="s">
        <v>26</v>
      </c>
      <c r="F10" s="9" t="s">
        <v>58</v>
      </c>
      <c r="G10" s="8">
        <v>165256</v>
      </c>
      <c r="H10" s="8">
        <v>165256</v>
      </c>
      <c r="I10" s="4" t="s">
        <v>13</v>
      </c>
      <c r="J10" s="5" t="s">
        <v>14</v>
      </c>
      <c r="K10" s="4" t="s">
        <v>15</v>
      </c>
      <c r="L10" s="5" t="s">
        <v>16</v>
      </c>
    </row>
    <row r="11" spans="1:12" x14ac:dyDescent="0.35">
      <c r="A11" s="2">
        <v>890312380</v>
      </c>
      <c r="B11" s="2" t="s">
        <v>12</v>
      </c>
      <c r="C11" s="2" t="s">
        <v>17</v>
      </c>
      <c r="D11" s="3">
        <v>46905</v>
      </c>
      <c r="E11" s="9" t="s">
        <v>27</v>
      </c>
      <c r="F11" s="9" t="s">
        <v>59</v>
      </c>
      <c r="G11" s="8">
        <v>667234</v>
      </c>
      <c r="H11" s="8">
        <v>566648</v>
      </c>
      <c r="I11" s="6" t="s">
        <v>13</v>
      </c>
      <c r="J11" s="7" t="s">
        <v>14</v>
      </c>
      <c r="K11" s="4" t="s">
        <v>15</v>
      </c>
      <c r="L11" s="7" t="s">
        <v>16</v>
      </c>
    </row>
    <row r="12" spans="1:12" x14ac:dyDescent="0.35">
      <c r="A12" s="2">
        <v>890312380</v>
      </c>
      <c r="B12" s="2" t="s">
        <v>12</v>
      </c>
      <c r="C12" s="2" t="s">
        <v>17</v>
      </c>
      <c r="D12" s="3">
        <v>48977</v>
      </c>
      <c r="E12" s="9" t="s">
        <v>28</v>
      </c>
      <c r="F12" s="9" t="s">
        <v>60</v>
      </c>
      <c r="G12" s="8">
        <v>94771</v>
      </c>
      <c r="H12" s="8">
        <v>52245</v>
      </c>
      <c r="I12" s="4" t="s">
        <v>13</v>
      </c>
      <c r="J12" s="5" t="s">
        <v>14</v>
      </c>
      <c r="K12" s="4" t="s">
        <v>15</v>
      </c>
      <c r="L12" s="5" t="s">
        <v>16</v>
      </c>
    </row>
    <row r="13" spans="1:12" x14ac:dyDescent="0.35">
      <c r="A13" s="2">
        <v>890312380</v>
      </c>
      <c r="B13" s="2" t="s">
        <v>12</v>
      </c>
      <c r="C13" s="2" t="s">
        <v>17</v>
      </c>
      <c r="D13" s="3">
        <v>49432</v>
      </c>
      <c r="E13" s="9" t="s">
        <v>29</v>
      </c>
      <c r="F13" s="9" t="s">
        <v>60</v>
      </c>
      <c r="G13" s="8">
        <v>82622</v>
      </c>
      <c r="H13" s="8">
        <v>82622</v>
      </c>
      <c r="I13" s="6" t="s">
        <v>13</v>
      </c>
      <c r="J13" s="7" t="s">
        <v>14</v>
      </c>
      <c r="K13" s="4" t="s">
        <v>15</v>
      </c>
      <c r="L13" s="7" t="s">
        <v>16</v>
      </c>
    </row>
    <row r="14" spans="1:12" x14ac:dyDescent="0.35">
      <c r="A14" s="2">
        <v>890312380</v>
      </c>
      <c r="B14" s="2" t="s">
        <v>12</v>
      </c>
      <c r="C14" s="2" t="s">
        <v>17</v>
      </c>
      <c r="D14" s="3">
        <v>50501</v>
      </c>
      <c r="E14" s="9" t="s">
        <v>30</v>
      </c>
      <c r="F14" s="9" t="s">
        <v>61</v>
      </c>
      <c r="G14" s="8">
        <v>186267</v>
      </c>
      <c r="H14" s="8">
        <v>186267</v>
      </c>
      <c r="I14" s="4" t="s">
        <v>13</v>
      </c>
      <c r="J14" s="5" t="s">
        <v>14</v>
      </c>
      <c r="K14" s="4" t="s">
        <v>15</v>
      </c>
      <c r="L14" s="5" t="s">
        <v>16</v>
      </c>
    </row>
    <row r="15" spans="1:12" x14ac:dyDescent="0.35">
      <c r="A15" s="2">
        <v>890312380</v>
      </c>
      <c r="B15" s="2" t="s">
        <v>12</v>
      </c>
      <c r="C15" s="2" t="s">
        <v>17</v>
      </c>
      <c r="D15" s="2">
        <v>50851</v>
      </c>
      <c r="E15" s="9" t="s">
        <v>31</v>
      </c>
      <c r="F15" s="9" t="s">
        <v>61</v>
      </c>
      <c r="G15" s="8">
        <v>115200</v>
      </c>
      <c r="H15" s="8">
        <v>115200</v>
      </c>
      <c r="I15" s="6" t="s">
        <v>13</v>
      </c>
      <c r="J15" s="7" t="s">
        <v>14</v>
      </c>
      <c r="K15" s="4" t="s">
        <v>15</v>
      </c>
      <c r="L15" s="7" t="s">
        <v>16</v>
      </c>
    </row>
    <row r="16" spans="1:12" x14ac:dyDescent="0.35">
      <c r="A16" s="2">
        <v>890312380</v>
      </c>
      <c r="B16" s="2" t="s">
        <v>12</v>
      </c>
      <c r="C16" s="2" t="s">
        <v>17</v>
      </c>
      <c r="D16" s="2">
        <v>51124</v>
      </c>
      <c r="E16" s="9" t="s">
        <v>32</v>
      </c>
      <c r="F16" s="9" t="s">
        <v>61</v>
      </c>
      <c r="G16" s="8">
        <v>120714</v>
      </c>
      <c r="H16" s="8">
        <v>120714</v>
      </c>
      <c r="I16" s="4" t="s">
        <v>13</v>
      </c>
      <c r="J16" s="5" t="s">
        <v>14</v>
      </c>
      <c r="K16" s="4" t="s">
        <v>15</v>
      </c>
      <c r="L16" s="5" t="s">
        <v>16</v>
      </c>
    </row>
    <row r="17" spans="1:12" x14ac:dyDescent="0.35">
      <c r="A17" s="2">
        <v>890312380</v>
      </c>
      <c r="B17" s="2" t="s">
        <v>12</v>
      </c>
      <c r="C17" s="2" t="s">
        <v>17</v>
      </c>
      <c r="D17" s="2">
        <v>51321</v>
      </c>
      <c r="E17" s="9" t="s">
        <v>33</v>
      </c>
      <c r="F17" s="9" t="s">
        <v>61</v>
      </c>
      <c r="G17" s="8">
        <v>266957</v>
      </c>
      <c r="H17" s="8">
        <v>266957</v>
      </c>
      <c r="I17" s="6" t="s">
        <v>13</v>
      </c>
      <c r="J17" s="7" t="s">
        <v>14</v>
      </c>
      <c r="K17" s="4" t="s">
        <v>15</v>
      </c>
      <c r="L17" s="7" t="s">
        <v>16</v>
      </c>
    </row>
    <row r="18" spans="1:12" x14ac:dyDescent="0.35">
      <c r="A18" s="2">
        <v>890312380</v>
      </c>
      <c r="B18" s="2" t="s">
        <v>12</v>
      </c>
      <c r="C18" s="2" t="s">
        <v>17</v>
      </c>
      <c r="D18" s="2">
        <v>52134</v>
      </c>
      <c r="E18" s="9" t="s">
        <v>34</v>
      </c>
      <c r="F18" s="9" t="s">
        <v>62</v>
      </c>
      <c r="G18" s="8">
        <v>84830</v>
      </c>
      <c r="H18" s="8">
        <v>84830</v>
      </c>
      <c r="I18" s="4" t="s">
        <v>13</v>
      </c>
      <c r="J18" s="5" t="s">
        <v>14</v>
      </c>
      <c r="K18" s="4" t="s">
        <v>15</v>
      </c>
      <c r="L18" s="5" t="s">
        <v>16</v>
      </c>
    </row>
    <row r="19" spans="1:12" x14ac:dyDescent="0.35">
      <c r="A19" s="2">
        <v>890312380</v>
      </c>
      <c r="B19" s="2" t="s">
        <v>12</v>
      </c>
      <c r="C19" s="2" t="s">
        <v>17</v>
      </c>
      <c r="D19" s="2">
        <v>52600</v>
      </c>
      <c r="E19" s="9" t="s">
        <v>35</v>
      </c>
      <c r="F19" s="9" t="s">
        <v>62</v>
      </c>
      <c r="G19" s="8">
        <v>143500</v>
      </c>
      <c r="H19" s="8">
        <v>143500</v>
      </c>
      <c r="I19" s="6" t="s">
        <v>13</v>
      </c>
      <c r="J19" s="7" t="s">
        <v>14</v>
      </c>
      <c r="K19" s="4" t="s">
        <v>15</v>
      </c>
      <c r="L19" s="7" t="s">
        <v>16</v>
      </c>
    </row>
    <row r="20" spans="1:12" x14ac:dyDescent="0.35">
      <c r="A20" s="2">
        <v>890312380</v>
      </c>
      <c r="B20" s="2" t="s">
        <v>12</v>
      </c>
      <c r="C20" s="2" t="s">
        <v>17</v>
      </c>
      <c r="D20" s="2">
        <v>52843</v>
      </c>
      <c r="E20" s="9" t="s">
        <v>36</v>
      </c>
      <c r="F20" s="9" t="s">
        <v>62</v>
      </c>
      <c r="G20" s="8">
        <v>82902</v>
      </c>
      <c r="H20" s="8">
        <v>82902</v>
      </c>
      <c r="I20" s="4" t="s">
        <v>13</v>
      </c>
      <c r="J20" s="5" t="s">
        <v>14</v>
      </c>
      <c r="K20" s="4" t="s">
        <v>15</v>
      </c>
      <c r="L20" s="5" t="s">
        <v>16</v>
      </c>
    </row>
    <row r="21" spans="1:12" x14ac:dyDescent="0.35">
      <c r="A21" s="2">
        <v>890312380</v>
      </c>
      <c r="B21" s="2" t="s">
        <v>12</v>
      </c>
      <c r="C21" s="2" t="s">
        <v>17</v>
      </c>
      <c r="D21" s="2">
        <v>53596</v>
      </c>
      <c r="E21" s="9" t="s">
        <v>37</v>
      </c>
      <c r="F21" s="9" t="s">
        <v>62</v>
      </c>
      <c r="G21" s="8">
        <v>91968</v>
      </c>
      <c r="H21" s="8">
        <v>91968</v>
      </c>
      <c r="I21" s="6" t="s">
        <v>13</v>
      </c>
      <c r="J21" s="7" t="s">
        <v>14</v>
      </c>
      <c r="K21" s="4" t="s">
        <v>15</v>
      </c>
      <c r="L21" s="7" t="s">
        <v>16</v>
      </c>
    </row>
    <row r="22" spans="1:12" x14ac:dyDescent="0.35">
      <c r="A22" s="2">
        <v>890312380</v>
      </c>
      <c r="B22" s="2" t="s">
        <v>12</v>
      </c>
      <c r="C22" s="2" t="s">
        <v>17</v>
      </c>
      <c r="D22" s="2">
        <v>54260</v>
      </c>
      <c r="E22" s="9" t="s">
        <v>38</v>
      </c>
      <c r="F22" s="9" t="s">
        <v>63</v>
      </c>
      <c r="G22" s="8">
        <v>137530</v>
      </c>
      <c r="H22" s="8">
        <v>137530</v>
      </c>
      <c r="I22" s="4" t="s">
        <v>13</v>
      </c>
      <c r="J22" s="5" t="s">
        <v>14</v>
      </c>
      <c r="K22" s="4" t="s">
        <v>15</v>
      </c>
      <c r="L22" s="5" t="s">
        <v>16</v>
      </c>
    </row>
    <row r="23" spans="1:12" x14ac:dyDescent="0.35">
      <c r="A23" s="2">
        <v>890312380</v>
      </c>
      <c r="B23" s="2" t="s">
        <v>12</v>
      </c>
      <c r="C23" s="2" t="s">
        <v>17</v>
      </c>
      <c r="D23" s="2">
        <v>55166</v>
      </c>
      <c r="E23" s="9" t="s">
        <v>39</v>
      </c>
      <c r="F23" s="9" t="s">
        <v>63</v>
      </c>
      <c r="G23" s="8">
        <v>508495</v>
      </c>
      <c r="H23" s="8">
        <v>508495</v>
      </c>
      <c r="I23" s="4" t="s">
        <v>13</v>
      </c>
      <c r="J23" s="5" t="s">
        <v>14</v>
      </c>
      <c r="K23" s="4" t="s">
        <v>15</v>
      </c>
      <c r="L23" s="5" t="s">
        <v>16</v>
      </c>
    </row>
    <row r="24" spans="1:12" x14ac:dyDescent="0.35">
      <c r="A24" s="2">
        <v>890312380</v>
      </c>
      <c r="B24" s="2" t="s">
        <v>12</v>
      </c>
      <c r="C24" s="2" t="s">
        <v>17</v>
      </c>
      <c r="D24" s="2">
        <v>55199</v>
      </c>
      <c r="E24" s="9" t="s">
        <v>40</v>
      </c>
      <c r="F24" s="9" t="s">
        <v>63</v>
      </c>
      <c r="G24" s="8">
        <v>15300</v>
      </c>
      <c r="H24" s="8">
        <v>15300</v>
      </c>
      <c r="I24" s="6" t="s">
        <v>13</v>
      </c>
      <c r="J24" s="7" t="s">
        <v>14</v>
      </c>
      <c r="K24" s="4" t="s">
        <v>15</v>
      </c>
      <c r="L24" s="7" t="s">
        <v>16</v>
      </c>
    </row>
    <row r="25" spans="1:12" x14ac:dyDescent="0.35">
      <c r="A25" s="2">
        <v>890312380</v>
      </c>
      <c r="B25" s="2" t="s">
        <v>12</v>
      </c>
      <c r="C25" s="2" t="s">
        <v>17</v>
      </c>
      <c r="D25" s="2">
        <v>55228</v>
      </c>
      <c r="E25" s="9" t="s">
        <v>41</v>
      </c>
      <c r="F25" s="9" t="s">
        <v>64</v>
      </c>
      <c r="G25" s="8">
        <v>262700</v>
      </c>
      <c r="H25" s="8">
        <v>262700</v>
      </c>
      <c r="I25" s="4" t="s">
        <v>13</v>
      </c>
      <c r="J25" s="5" t="s">
        <v>14</v>
      </c>
      <c r="K25" s="4" t="s">
        <v>15</v>
      </c>
      <c r="L25" s="5" t="s">
        <v>16</v>
      </c>
    </row>
    <row r="26" spans="1:12" x14ac:dyDescent="0.35">
      <c r="A26" s="2">
        <v>890312380</v>
      </c>
      <c r="B26" s="2" t="s">
        <v>12</v>
      </c>
      <c r="C26" s="2" t="s">
        <v>17</v>
      </c>
      <c r="D26" s="2">
        <v>55778</v>
      </c>
      <c r="E26" s="9" t="s">
        <v>42</v>
      </c>
      <c r="F26" s="9" t="s">
        <v>64</v>
      </c>
      <c r="G26" s="8">
        <v>138078</v>
      </c>
      <c r="H26" s="8">
        <v>138078</v>
      </c>
      <c r="I26" s="4" t="s">
        <v>13</v>
      </c>
      <c r="J26" s="5" t="s">
        <v>14</v>
      </c>
      <c r="K26" s="4" t="s">
        <v>15</v>
      </c>
      <c r="L26" s="5" t="s">
        <v>16</v>
      </c>
    </row>
    <row r="27" spans="1:12" x14ac:dyDescent="0.35">
      <c r="A27" s="2">
        <v>890312380</v>
      </c>
      <c r="B27" s="2" t="s">
        <v>12</v>
      </c>
      <c r="C27" s="2" t="s">
        <v>17</v>
      </c>
      <c r="D27" s="2">
        <v>55779</v>
      </c>
      <c r="E27" s="9" t="s">
        <v>43</v>
      </c>
      <c r="F27" s="9" t="s">
        <v>64</v>
      </c>
      <c r="G27" s="8">
        <v>105282</v>
      </c>
      <c r="H27" s="8">
        <v>105282</v>
      </c>
      <c r="I27" s="6" t="s">
        <v>13</v>
      </c>
      <c r="J27" s="7" t="s">
        <v>14</v>
      </c>
      <c r="K27" s="4" t="s">
        <v>15</v>
      </c>
      <c r="L27" s="7" t="s">
        <v>16</v>
      </c>
    </row>
    <row r="28" spans="1:12" x14ac:dyDescent="0.35">
      <c r="A28" s="2">
        <v>890312380</v>
      </c>
      <c r="B28" s="2" t="s">
        <v>12</v>
      </c>
      <c r="C28" s="2" t="s">
        <v>17</v>
      </c>
      <c r="D28" s="2">
        <v>55833</v>
      </c>
      <c r="E28" s="9" t="s">
        <v>43</v>
      </c>
      <c r="F28" s="9" t="s">
        <v>64</v>
      </c>
      <c r="G28" s="8">
        <v>110700</v>
      </c>
      <c r="H28" s="8">
        <v>110700</v>
      </c>
      <c r="I28" s="4" t="s">
        <v>13</v>
      </c>
      <c r="J28" s="5" t="s">
        <v>14</v>
      </c>
      <c r="K28" s="4" t="s">
        <v>15</v>
      </c>
      <c r="L28" s="5" t="s">
        <v>16</v>
      </c>
    </row>
    <row r="29" spans="1:12" x14ac:dyDescent="0.35">
      <c r="A29" s="2">
        <v>890312380</v>
      </c>
      <c r="B29" s="2" t="s">
        <v>12</v>
      </c>
      <c r="C29" s="2" t="s">
        <v>17</v>
      </c>
      <c r="D29" s="2">
        <v>55892</v>
      </c>
      <c r="E29" s="9" t="s">
        <v>44</v>
      </c>
      <c r="F29" s="9" t="s">
        <v>64</v>
      </c>
      <c r="G29" s="8">
        <v>95431</v>
      </c>
      <c r="H29" s="8">
        <v>95431</v>
      </c>
      <c r="I29" s="4" t="s">
        <v>13</v>
      </c>
      <c r="J29" s="5" t="s">
        <v>14</v>
      </c>
      <c r="K29" s="4" t="s">
        <v>15</v>
      </c>
      <c r="L29" s="5" t="s">
        <v>16</v>
      </c>
    </row>
    <row r="30" spans="1:12" x14ac:dyDescent="0.35">
      <c r="A30" s="2">
        <v>890312380</v>
      </c>
      <c r="B30" s="2" t="s">
        <v>12</v>
      </c>
      <c r="C30" s="2" t="s">
        <v>17</v>
      </c>
      <c r="D30" s="2">
        <v>55983</v>
      </c>
      <c r="E30" s="9" t="s">
        <v>45</v>
      </c>
      <c r="F30" s="9" t="s">
        <v>64</v>
      </c>
      <c r="G30" s="8">
        <v>82622</v>
      </c>
      <c r="H30" s="8">
        <v>82622</v>
      </c>
      <c r="I30" s="6" t="s">
        <v>13</v>
      </c>
      <c r="J30" s="7" t="s">
        <v>14</v>
      </c>
      <c r="K30" s="4" t="s">
        <v>15</v>
      </c>
      <c r="L30" s="7" t="s">
        <v>16</v>
      </c>
    </row>
    <row r="31" spans="1:12" x14ac:dyDescent="0.35">
      <c r="A31" s="2">
        <v>890312380</v>
      </c>
      <c r="B31" s="2" t="s">
        <v>12</v>
      </c>
      <c r="C31" s="2" t="s">
        <v>17</v>
      </c>
      <c r="D31" s="2">
        <v>55984</v>
      </c>
      <c r="E31" s="9" t="s">
        <v>45</v>
      </c>
      <c r="F31" s="9" t="s">
        <v>64</v>
      </c>
      <c r="G31" s="8">
        <v>82622</v>
      </c>
      <c r="H31" s="8">
        <v>82622</v>
      </c>
      <c r="I31" s="4" t="s">
        <v>13</v>
      </c>
      <c r="J31" s="5" t="s">
        <v>14</v>
      </c>
      <c r="K31" s="4" t="s">
        <v>15</v>
      </c>
      <c r="L31" s="5" t="s">
        <v>16</v>
      </c>
    </row>
    <row r="32" spans="1:12" x14ac:dyDescent="0.35">
      <c r="A32" s="2">
        <v>890312380</v>
      </c>
      <c r="B32" s="2" t="s">
        <v>12</v>
      </c>
      <c r="C32" s="2" t="s">
        <v>17</v>
      </c>
      <c r="D32" s="2">
        <v>56006</v>
      </c>
      <c r="E32" s="9" t="s">
        <v>46</v>
      </c>
      <c r="F32" s="9" t="s">
        <v>65</v>
      </c>
      <c r="G32" s="8">
        <v>121204</v>
      </c>
      <c r="H32" s="8">
        <v>121204</v>
      </c>
      <c r="I32" s="4" t="s">
        <v>13</v>
      </c>
      <c r="J32" s="5" t="s">
        <v>14</v>
      </c>
      <c r="K32" s="4" t="s">
        <v>15</v>
      </c>
      <c r="L32" s="5" t="s">
        <v>16</v>
      </c>
    </row>
    <row r="33" spans="1:12" x14ac:dyDescent="0.35">
      <c r="A33" s="2">
        <v>890312380</v>
      </c>
      <c r="B33" s="2" t="s">
        <v>12</v>
      </c>
      <c r="C33" s="2" t="s">
        <v>17</v>
      </c>
      <c r="D33" s="2">
        <v>56173</v>
      </c>
      <c r="E33" s="9" t="s">
        <v>47</v>
      </c>
      <c r="F33" s="9" t="s">
        <v>65</v>
      </c>
      <c r="G33" s="8">
        <v>192066</v>
      </c>
      <c r="H33" s="8">
        <v>192066</v>
      </c>
      <c r="I33" s="6" t="s">
        <v>13</v>
      </c>
      <c r="J33" s="7" t="s">
        <v>14</v>
      </c>
      <c r="K33" s="4" t="s">
        <v>15</v>
      </c>
      <c r="L33" s="7" t="s">
        <v>16</v>
      </c>
    </row>
    <row r="34" spans="1:12" x14ac:dyDescent="0.35">
      <c r="A34" s="2">
        <v>890312380</v>
      </c>
      <c r="B34" s="2" t="s">
        <v>12</v>
      </c>
      <c r="C34" s="2" t="s">
        <v>17</v>
      </c>
      <c r="D34" s="2">
        <v>56174</v>
      </c>
      <c r="E34" s="9" t="s">
        <v>48</v>
      </c>
      <c r="F34" s="9" t="s">
        <v>65</v>
      </c>
      <c r="G34" s="8">
        <v>104845</v>
      </c>
      <c r="H34" s="8">
        <v>104845</v>
      </c>
      <c r="I34" s="4" t="s">
        <v>13</v>
      </c>
      <c r="J34" s="5" t="s">
        <v>14</v>
      </c>
      <c r="K34" s="4" t="s">
        <v>15</v>
      </c>
      <c r="L34" s="5" t="s">
        <v>16</v>
      </c>
    </row>
    <row r="35" spans="1:12" x14ac:dyDescent="0.35">
      <c r="A35" s="2">
        <v>890312380</v>
      </c>
      <c r="B35" s="2" t="s">
        <v>12</v>
      </c>
      <c r="C35" s="2" t="s">
        <v>17</v>
      </c>
      <c r="D35" s="2">
        <v>56177</v>
      </c>
      <c r="E35" s="9" t="s">
        <v>48</v>
      </c>
      <c r="F35" s="9" t="s">
        <v>65</v>
      </c>
      <c r="G35" s="8">
        <v>113619</v>
      </c>
      <c r="H35" s="8">
        <v>113619</v>
      </c>
      <c r="I35" s="4" t="s">
        <v>13</v>
      </c>
      <c r="J35" s="5" t="s">
        <v>14</v>
      </c>
      <c r="K35" s="4" t="s">
        <v>15</v>
      </c>
      <c r="L35" s="5" t="s">
        <v>16</v>
      </c>
    </row>
    <row r="36" spans="1:12" x14ac:dyDescent="0.35">
      <c r="A36" s="2">
        <v>890312380</v>
      </c>
      <c r="B36" s="2" t="s">
        <v>12</v>
      </c>
      <c r="C36" s="2" t="s">
        <v>17</v>
      </c>
      <c r="D36" s="2">
        <v>56667</v>
      </c>
      <c r="E36" s="9" t="s">
        <v>49</v>
      </c>
      <c r="F36" s="9" t="s">
        <v>65</v>
      </c>
      <c r="G36" s="8">
        <v>113669</v>
      </c>
      <c r="H36" s="8">
        <v>113669</v>
      </c>
      <c r="I36" s="6" t="s">
        <v>13</v>
      </c>
      <c r="J36" s="7" t="s">
        <v>14</v>
      </c>
      <c r="K36" s="4" t="s">
        <v>15</v>
      </c>
      <c r="L36" s="7" t="s">
        <v>16</v>
      </c>
    </row>
    <row r="37" spans="1:12" x14ac:dyDescent="0.35">
      <c r="A37" s="2">
        <v>890312380</v>
      </c>
      <c r="B37" s="2" t="s">
        <v>12</v>
      </c>
      <c r="C37" s="2" t="s">
        <v>17</v>
      </c>
      <c r="D37" s="2">
        <v>56884</v>
      </c>
      <c r="E37" s="9" t="s">
        <v>50</v>
      </c>
      <c r="F37" s="9" t="s">
        <v>65</v>
      </c>
      <c r="G37" s="8">
        <v>110823</v>
      </c>
      <c r="H37" s="8">
        <v>110823</v>
      </c>
      <c r="I37" s="4" t="s">
        <v>13</v>
      </c>
      <c r="J37" s="5" t="s">
        <v>14</v>
      </c>
      <c r="K37" s="4" t="s">
        <v>15</v>
      </c>
      <c r="L37" s="5" t="s">
        <v>16</v>
      </c>
    </row>
    <row r="38" spans="1:12" x14ac:dyDescent="0.35">
      <c r="A38" s="2">
        <v>890312380</v>
      </c>
      <c r="B38" s="2" t="s">
        <v>12</v>
      </c>
      <c r="C38" s="2" t="s">
        <v>17</v>
      </c>
      <c r="D38" s="2">
        <v>57436</v>
      </c>
      <c r="E38" s="9" t="s">
        <v>51</v>
      </c>
      <c r="F38" s="9" t="s">
        <v>65</v>
      </c>
      <c r="G38" s="8">
        <v>136200</v>
      </c>
      <c r="H38" s="8">
        <v>136200</v>
      </c>
      <c r="I38" s="4" t="s">
        <v>13</v>
      </c>
      <c r="J38" s="5" t="s">
        <v>14</v>
      </c>
      <c r="K38" s="4" t="s">
        <v>15</v>
      </c>
      <c r="L38" s="5" t="s">
        <v>16</v>
      </c>
    </row>
    <row r="39" spans="1:12" x14ac:dyDescent="0.35">
      <c r="A39" s="2">
        <v>890312380</v>
      </c>
      <c r="B39" s="2" t="s">
        <v>12</v>
      </c>
      <c r="C39" s="2" t="s">
        <v>17</v>
      </c>
      <c r="D39" s="2">
        <v>57728</v>
      </c>
      <c r="E39" s="9" t="s">
        <v>52</v>
      </c>
      <c r="F39" s="9" t="s">
        <v>65</v>
      </c>
      <c r="G39" s="8">
        <v>91495</v>
      </c>
      <c r="H39" s="8">
        <v>91495</v>
      </c>
      <c r="I39" s="6" t="s">
        <v>13</v>
      </c>
      <c r="J39" s="7" t="s">
        <v>14</v>
      </c>
      <c r="K39" s="4" t="s">
        <v>15</v>
      </c>
      <c r="L39" s="7" t="s">
        <v>16</v>
      </c>
    </row>
    <row r="40" spans="1:12" x14ac:dyDescent="0.35">
      <c r="A40" s="2">
        <v>890312380</v>
      </c>
      <c r="B40" s="2" t="s">
        <v>12</v>
      </c>
      <c r="C40" s="2" t="s">
        <v>17</v>
      </c>
      <c r="D40" s="2">
        <v>57828</v>
      </c>
      <c r="E40" s="9" t="s">
        <v>53</v>
      </c>
      <c r="F40" s="9" t="s">
        <v>65</v>
      </c>
      <c r="G40" s="8">
        <v>102550</v>
      </c>
      <c r="H40" s="8">
        <v>102550</v>
      </c>
      <c r="I40" s="4" t="s">
        <v>13</v>
      </c>
      <c r="J40" s="5" t="s">
        <v>14</v>
      </c>
      <c r="K40" s="4" t="s">
        <v>15</v>
      </c>
      <c r="L40" s="5" t="s">
        <v>16</v>
      </c>
    </row>
    <row r="41" spans="1:12" x14ac:dyDescent="0.35">
      <c r="E41" s="96" t="s">
        <v>66</v>
      </c>
      <c r="F41" s="96"/>
      <c r="G41" s="8">
        <f>SUM(G2:G40)</f>
        <v>5601539</v>
      </c>
      <c r="H41" s="8">
        <f>SUM(H2:H40)</f>
        <v>5458427</v>
      </c>
    </row>
  </sheetData>
  <mergeCells count="1">
    <mergeCell ref="E41:F41"/>
  </mergeCells>
  <dataValidations count="1">
    <dataValidation type="whole" operator="greaterThan" allowBlank="1" showInputMessage="1" showErrorMessage="1" errorTitle="DATO ERRADO" error="El valor debe ser diferente de cero" sqref="G1:H1 G16:H40" xr:uid="{24C4A8D4-FC55-4113-BA34-551AEF79FB0C}">
      <formula1>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C6FDE-3EA6-494B-AFEE-EA4D0928D449}">
  <dimension ref="A1:BB41"/>
  <sheetViews>
    <sheetView workbookViewId="0">
      <pane ySplit="2" topLeftCell="A3" activePane="bottomLeft" state="frozen"/>
      <selection activeCell="K2" sqref="K2"/>
      <selection pane="bottomLeft" activeCell="AT22" sqref="AT22:AT41"/>
    </sheetView>
  </sheetViews>
  <sheetFormatPr baseColWidth="10" defaultRowHeight="14.5" x14ac:dyDescent="0.35"/>
  <cols>
    <col min="1" max="1" width="9.90625" style="19" customWidth="1"/>
    <col min="2" max="2" width="10.90625" style="19"/>
    <col min="3" max="3" width="7.90625" style="19" customWidth="1"/>
    <col min="4" max="4" width="8.6328125" style="19" customWidth="1"/>
    <col min="5" max="5" width="9" style="19" customWidth="1"/>
    <col min="6" max="6" width="10.90625" style="19"/>
    <col min="7" max="8" width="10.90625" style="44"/>
    <col min="9" max="10" width="10.90625" style="19"/>
    <col min="11" max="11" width="9" style="19" customWidth="1"/>
    <col min="12" max="12" width="8.7265625" style="19" customWidth="1"/>
    <col min="13" max="15" width="10.90625" style="19"/>
    <col min="16" max="16" width="12.6328125" style="19" customWidth="1"/>
    <col min="17" max="22" width="10.90625" style="19"/>
    <col min="23" max="23" width="9.81640625" style="19" customWidth="1"/>
    <col min="24" max="33" width="10.90625" style="19"/>
    <col min="34" max="34" width="11.6328125" style="19" customWidth="1"/>
    <col min="35" max="35" width="10.90625" style="19"/>
    <col min="36" max="36" width="11.26953125" style="19" customWidth="1"/>
    <col min="37" max="43" width="10.90625" style="19"/>
    <col min="44" max="44" width="13.08984375" style="19" customWidth="1"/>
    <col min="45" max="45" width="10.90625" style="19"/>
    <col min="46" max="46" width="13.6328125" style="19" customWidth="1"/>
    <col min="47" max="47" width="10.90625" style="19"/>
    <col min="48" max="48" width="11.7265625" style="19" customWidth="1"/>
    <col min="49" max="50" width="10.90625" style="19"/>
    <col min="51" max="51" width="13.54296875" style="19" customWidth="1"/>
    <col min="52" max="52" width="13.26953125" style="19" customWidth="1"/>
    <col min="53" max="53" width="10.90625" style="19"/>
    <col min="54" max="54" width="12.54296875" style="19" customWidth="1"/>
    <col min="55" max="16384" width="10.90625" style="19"/>
  </cols>
  <sheetData>
    <row r="1" spans="1:54" x14ac:dyDescent="0.35">
      <c r="A1" s="10">
        <v>45747</v>
      </c>
      <c r="B1" s="11"/>
      <c r="C1" s="11"/>
      <c r="D1" s="11"/>
      <c r="E1" s="11"/>
      <c r="F1" s="11"/>
      <c r="G1" s="12"/>
      <c r="H1" s="12"/>
      <c r="I1" s="13">
        <f>+SUBTOTAL(9,I3:I26698)</f>
        <v>5601539</v>
      </c>
      <c r="J1" s="13">
        <f>+SUBTOTAL(9,J3:J26698)</f>
        <v>5458427</v>
      </c>
      <c r="K1" s="11"/>
      <c r="L1" s="11"/>
      <c r="M1" s="11"/>
      <c r="N1" s="11"/>
      <c r="O1" s="14">
        <f>+J1-SUM(AN1:AV1)</f>
        <v>0</v>
      </c>
      <c r="P1" s="15"/>
      <c r="Q1" s="13">
        <f>+SUBTOTAL(9,Q3:Q26698)</f>
        <v>0</v>
      </c>
      <c r="R1" s="16"/>
      <c r="S1" s="15"/>
      <c r="T1" s="12"/>
      <c r="U1" s="12"/>
      <c r="V1" s="12"/>
      <c r="W1" s="12"/>
      <c r="X1" s="15"/>
      <c r="Y1" s="15"/>
      <c r="Z1" s="13">
        <f t="shared" ref="Z1:AB1" si="0">+SUBTOTAL(9,Z3:Z26698)</f>
        <v>5601539</v>
      </c>
      <c r="AA1" s="13">
        <f t="shared" si="0"/>
        <v>5601539</v>
      </c>
      <c r="AB1" s="13">
        <f t="shared" si="0"/>
        <v>376258</v>
      </c>
      <c r="AC1" s="15"/>
      <c r="AD1" s="15"/>
      <c r="AE1" s="15"/>
      <c r="AF1" s="13">
        <f t="shared" ref="AF1:AG1" si="1">+SUBTOTAL(9,AF3:AF26698)</f>
        <v>5225281</v>
      </c>
      <c r="AG1" s="13">
        <f t="shared" si="1"/>
        <v>376258</v>
      </c>
      <c r="AH1" s="15"/>
      <c r="AI1" s="15"/>
      <c r="AJ1" s="15"/>
      <c r="AK1" s="15"/>
      <c r="AL1" s="15"/>
      <c r="AM1" s="15"/>
      <c r="AN1" s="13">
        <f t="shared" ref="AN1:AW1" si="2">+SUBTOTAL(9,AN3:AN26698)</f>
        <v>2377899</v>
      </c>
      <c r="AO1" s="13">
        <f t="shared" si="2"/>
        <v>376258</v>
      </c>
      <c r="AP1" s="13">
        <f t="shared" si="2"/>
        <v>0</v>
      </c>
      <c r="AQ1" s="13">
        <f t="shared" si="2"/>
        <v>0</v>
      </c>
      <c r="AR1" s="13">
        <f t="shared" si="2"/>
        <v>0</v>
      </c>
      <c r="AS1" s="13">
        <f t="shared" si="2"/>
        <v>0</v>
      </c>
      <c r="AT1" s="13">
        <f t="shared" si="2"/>
        <v>2704270</v>
      </c>
      <c r="AU1" s="13">
        <f t="shared" si="2"/>
        <v>0</v>
      </c>
      <c r="AV1" s="13">
        <f t="shared" si="2"/>
        <v>0</v>
      </c>
      <c r="AW1" s="13">
        <f t="shared" si="2"/>
        <v>2521011</v>
      </c>
      <c r="AX1" s="17"/>
      <c r="AY1" s="17"/>
      <c r="AZ1" s="17"/>
      <c r="BA1" s="17"/>
      <c r="BB1" s="18"/>
    </row>
    <row r="2" spans="1:54" s="39" customFormat="1" ht="30" x14ac:dyDescent="0.35">
      <c r="A2" s="20" t="s">
        <v>0</v>
      </c>
      <c r="B2" s="20" t="s">
        <v>1</v>
      </c>
      <c r="C2" s="20" t="s">
        <v>2</v>
      </c>
      <c r="D2" s="20" t="s">
        <v>3</v>
      </c>
      <c r="E2" s="20" t="s">
        <v>67</v>
      </c>
      <c r="F2" s="20" t="s">
        <v>68</v>
      </c>
      <c r="G2" s="21" t="s">
        <v>4</v>
      </c>
      <c r="H2" s="21" t="s">
        <v>5</v>
      </c>
      <c r="I2" s="22" t="s">
        <v>6</v>
      </c>
      <c r="J2" s="22" t="s">
        <v>7</v>
      </c>
      <c r="K2" s="20" t="s">
        <v>8</v>
      </c>
      <c r="L2" s="20" t="s">
        <v>9</v>
      </c>
      <c r="M2" s="20" t="s">
        <v>10</v>
      </c>
      <c r="N2" s="20" t="s">
        <v>11</v>
      </c>
      <c r="O2" s="23" t="s">
        <v>69</v>
      </c>
      <c r="P2" s="24" t="str">
        <f ca="1">+CONCATENATE("ESTADO EPS ",TEXT(TODAY(),"DD-MM-YYYY"))</f>
        <v>ESTADO EPS 24-04-2025</v>
      </c>
      <c r="Q2" s="25" t="s">
        <v>70</v>
      </c>
      <c r="R2" s="26" t="s">
        <v>71</v>
      </c>
      <c r="S2" s="27" t="s">
        <v>72</v>
      </c>
      <c r="T2" s="28" t="s">
        <v>73</v>
      </c>
      <c r="U2" s="28" t="s">
        <v>74</v>
      </c>
      <c r="V2" s="28" t="s">
        <v>75</v>
      </c>
      <c r="W2" s="28" t="s">
        <v>76</v>
      </c>
      <c r="X2" s="27" t="s">
        <v>77</v>
      </c>
      <c r="Y2" s="27" t="s">
        <v>78</v>
      </c>
      <c r="Z2" s="27" t="s">
        <v>79</v>
      </c>
      <c r="AA2" s="27" t="s">
        <v>80</v>
      </c>
      <c r="AB2" s="27" t="s">
        <v>83</v>
      </c>
      <c r="AC2" s="27" t="s">
        <v>84</v>
      </c>
      <c r="AD2" s="27" t="s">
        <v>85</v>
      </c>
      <c r="AE2" s="27" t="s">
        <v>86</v>
      </c>
      <c r="AF2" s="27" t="s">
        <v>87</v>
      </c>
      <c r="AG2" s="29" t="s">
        <v>88</v>
      </c>
      <c r="AH2" s="29" t="s">
        <v>89</v>
      </c>
      <c r="AI2" s="29" t="s">
        <v>90</v>
      </c>
      <c r="AJ2" s="29" t="s">
        <v>91</v>
      </c>
      <c r="AK2" s="29" t="s">
        <v>92</v>
      </c>
      <c r="AL2" s="29" t="s">
        <v>93</v>
      </c>
      <c r="AM2" s="29" t="s">
        <v>94</v>
      </c>
      <c r="AN2" s="30" t="s">
        <v>95</v>
      </c>
      <c r="AO2" s="30" t="s">
        <v>96</v>
      </c>
      <c r="AP2" s="30" t="s">
        <v>97</v>
      </c>
      <c r="AQ2" s="30" t="s">
        <v>82</v>
      </c>
      <c r="AR2" s="30" t="s">
        <v>98</v>
      </c>
      <c r="AS2" s="30" t="s">
        <v>81</v>
      </c>
      <c r="AT2" s="30" t="s">
        <v>99</v>
      </c>
      <c r="AU2" s="30" t="s">
        <v>100</v>
      </c>
      <c r="AV2" s="30" t="s">
        <v>101</v>
      </c>
      <c r="AW2" s="31" t="s">
        <v>102</v>
      </c>
      <c r="AX2" s="31" t="s">
        <v>103</v>
      </c>
      <c r="AY2" s="31" t="s">
        <v>104</v>
      </c>
      <c r="AZ2" s="31" t="s">
        <v>105</v>
      </c>
      <c r="BA2" s="31" t="s">
        <v>106</v>
      </c>
      <c r="BB2" s="31" t="s">
        <v>107</v>
      </c>
    </row>
    <row r="3" spans="1:54" s="42" customFormat="1" ht="10" x14ac:dyDescent="0.2">
      <c r="A3" s="38">
        <v>890312380</v>
      </c>
      <c r="B3" s="40" t="s">
        <v>108</v>
      </c>
      <c r="C3" s="38" t="s">
        <v>17</v>
      </c>
      <c r="D3" s="38">
        <v>19214</v>
      </c>
      <c r="E3" s="38" t="s">
        <v>129</v>
      </c>
      <c r="F3" s="38" t="s">
        <v>130</v>
      </c>
      <c r="G3" s="43">
        <v>45188</v>
      </c>
      <c r="H3" s="43" t="s">
        <v>216</v>
      </c>
      <c r="I3" s="45">
        <v>13166</v>
      </c>
      <c r="J3" s="45">
        <v>13166</v>
      </c>
      <c r="K3" s="34" t="s">
        <v>13</v>
      </c>
      <c r="L3" s="38" t="s">
        <v>14</v>
      </c>
      <c r="M3" s="34" t="s">
        <v>15</v>
      </c>
      <c r="N3" s="38" t="s">
        <v>16</v>
      </c>
      <c r="O3" s="38" t="s">
        <v>239</v>
      </c>
      <c r="P3" s="38" t="s">
        <v>237</v>
      </c>
      <c r="Q3" s="35">
        <v>0</v>
      </c>
      <c r="R3" s="35"/>
      <c r="S3" s="35" t="s">
        <v>131</v>
      </c>
      <c r="T3" s="36">
        <v>45188</v>
      </c>
      <c r="U3" s="36">
        <v>45639</v>
      </c>
      <c r="V3" s="36">
        <v>45649</v>
      </c>
      <c r="W3" s="36"/>
      <c r="X3" s="41">
        <v>98</v>
      </c>
      <c r="Y3" s="41" t="s">
        <v>132</v>
      </c>
      <c r="Z3" s="37">
        <v>13166</v>
      </c>
      <c r="AA3" s="37">
        <v>13166</v>
      </c>
      <c r="AB3" s="35">
        <v>0</v>
      </c>
      <c r="AC3" s="35">
        <v>0</v>
      </c>
      <c r="AD3" s="35"/>
      <c r="AE3" s="35" t="s">
        <v>133</v>
      </c>
      <c r="AF3" s="37">
        <v>13166</v>
      </c>
      <c r="AG3" s="35">
        <v>0</v>
      </c>
      <c r="AH3" s="35"/>
      <c r="AI3" s="35"/>
      <c r="AJ3" s="35"/>
      <c r="AK3" s="35" t="s">
        <v>134</v>
      </c>
      <c r="AL3" s="35"/>
      <c r="AM3" s="35" t="s">
        <v>135</v>
      </c>
      <c r="AN3" s="45">
        <v>13166</v>
      </c>
      <c r="AO3" s="38">
        <v>0</v>
      </c>
      <c r="AP3" s="38">
        <v>0</v>
      </c>
      <c r="AQ3" s="38">
        <v>0</v>
      </c>
      <c r="AR3" s="38">
        <v>0</v>
      </c>
      <c r="AS3" s="38">
        <v>0</v>
      </c>
      <c r="AT3" s="38">
        <v>0</v>
      </c>
      <c r="AU3" s="38">
        <v>0</v>
      </c>
      <c r="AV3" s="38">
        <v>0</v>
      </c>
      <c r="AW3" s="45">
        <v>13166</v>
      </c>
      <c r="AX3" s="38"/>
      <c r="AY3" s="38">
        <v>4800067006</v>
      </c>
      <c r="AZ3" s="38">
        <v>45685</v>
      </c>
      <c r="BA3" s="38"/>
      <c r="BB3" s="38"/>
    </row>
    <row r="4" spans="1:54" s="42" customFormat="1" ht="10" x14ac:dyDescent="0.2">
      <c r="A4" s="38">
        <v>890312380</v>
      </c>
      <c r="B4" s="40" t="s">
        <v>108</v>
      </c>
      <c r="C4" s="38" t="s">
        <v>17</v>
      </c>
      <c r="D4" s="38">
        <v>48977</v>
      </c>
      <c r="E4" s="38" t="s">
        <v>139</v>
      </c>
      <c r="F4" s="38" t="s">
        <v>140</v>
      </c>
      <c r="G4" s="43">
        <v>45556</v>
      </c>
      <c r="H4" s="43" t="s">
        <v>220</v>
      </c>
      <c r="I4" s="45">
        <v>94771</v>
      </c>
      <c r="J4" s="45">
        <v>52245</v>
      </c>
      <c r="K4" s="34" t="s">
        <v>13</v>
      </c>
      <c r="L4" s="38" t="s">
        <v>14</v>
      </c>
      <c r="M4" s="34" t="s">
        <v>15</v>
      </c>
      <c r="N4" s="38" t="s">
        <v>16</v>
      </c>
      <c r="O4" s="38" t="s">
        <v>240</v>
      </c>
      <c r="P4" s="38" t="s">
        <v>237</v>
      </c>
      <c r="Q4" s="35">
        <v>0</v>
      </c>
      <c r="R4" s="35"/>
      <c r="S4" s="35" t="s">
        <v>131</v>
      </c>
      <c r="T4" s="36">
        <v>45556</v>
      </c>
      <c r="U4" s="36">
        <v>45568</v>
      </c>
      <c r="V4" s="36">
        <v>45583</v>
      </c>
      <c r="W4" s="36"/>
      <c r="X4" s="41">
        <v>164</v>
      </c>
      <c r="Y4" s="41" t="s">
        <v>132</v>
      </c>
      <c r="Z4" s="37">
        <v>94771</v>
      </c>
      <c r="AA4" s="37">
        <v>94771</v>
      </c>
      <c r="AB4" s="35">
        <v>0</v>
      </c>
      <c r="AC4" s="35">
        <v>0</v>
      </c>
      <c r="AD4" s="35"/>
      <c r="AE4" s="35" t="s">
        <v>141</v>
      </c>
      <c r="AF4" s="37">
        <v>94771</v>
      </c>
      <c r="AG4" s="35">
        <v>0</v>
      </c>
      <c r="AH4" s="35"/>
      <c r="AI4" s="35"/>
      <c r="AJ4" s="35"/>
      <c r="AK4" s="35" t="s">
        <v>142</v>
      </c>
      <c r="AL4" s="35"/>
      <c r="AM4" s="35" t="s">
        <v>138</v>
      </c>
      <c r="AN4" s="45">
        <v>52245</v>
      </c>
      <c r="AO4" s="38">
        <v>0</v>
      </c>
      <c r="AP4" s="38">
        <v>0</v>
      </c>
      <c r="AQ4" s="38">
        <v>0</v>
      </c>
      <c r="AR4" s="38">
        <v>0</v>
      </c>
      <c r="AS4" s="38">
        <v>0</v>
      </c>
      <c r="AT4" s="38">
        <v>0</v>
      </c>
      <c r="AU4" s="38">
        <v>0</v>
      </c>
      <c r="AV4" s="38">
        <v>0</v>
      </c>
      <c r="AW4" s="45">
        <v>94771</v>
      </c>
      <c r="AX4" s="38"/>
      <c r="AY4" s="38">
        <v>4800066173</v>
      </c>
      <c r="AZ4" s="38">
        <v>45623</v>
      </c>
      <c r="BA4" s="38"/>
      <c r="BB4" s="38"/>
    </row>
    <row r="5" spans="1:54" s="42" customFormat="1" ht="10" x14ac:dyDescent="0.2">
      <c r="A5" s="38">
        <v>890312380</v>
      </c>
      <c r="B5" s="40" t="s">
        <v>108</v>
      </c>
      <c r="C5" s="38" t="s">
        <v>17</v>
      </c>
      <c r="D5" s="38">
        <v>28146</v>
      </c>
      <c r="E5" s="38" t="s">
        <v>145</v>
      </c>
      <c r="F5" s="38" t="s">
        <v>146</v>
      </c>
      <c r="G5" s="43" t="s">
        <v>223</v>
      </c>
      <c r="H5" s="43" t="s">
        <v>224</v>
      </c>
      <c r="I5" s="45">
        <v>81135</v>
      </c>
      <c r="J5" s="45">
        <v>81135</v>
      </c>
      <c r="K5" s="34" t="s">
        <v>13</v>
      </c>
      <c r="L5" s="38" t="s">
        <v>14</v>
      </c>
      <c r="M5" s="34" t="s">
        <v>15</v>
      </c>
      <c r="N5" s="38" t="s">
        <v>16</v>
      </c>
      <c r="O5" s="38" t="e">
        <v>#N/A</v>
      </c>
      <c r="P5" s="38" t="s">
        <v>237</v>
      </c>
      <c r="Q5" s="35">
        <v>0</v>
      </c>
      <c r="R5" s="35"/>
      <c r="S5" s="35" t="s">
        <v>131</v>
      </c>
      <c r="T5" s="36">
        <v>45294</v>
      </c>
      <c r="U5" s="36">
        <v>45328</v>
      </c>
      <c r="V5" s="36">
        <v>45343</v>
      </c>
      <c r="W5" s="36"/>
      <c r="X5" s="41">
        <v>404</v>
      </c>
      <c r="Y5" s="41" t="s">
        <v>147</v>
      </c>
      <c r="Z5" s="37">
        <v>81135</v>
      </c>
      <c r="AA5" s="37">
        <v>81135</v>
      </c>
      <c r="AB5" s="35">
        <v>0</v>
      </c>
      <c r="AC5" s="35">
        <v>0</v>
      </c>
      <c r="AD5" s="35"/>
      <c r="AE5" s="35" t="s">
        <v>141</v>
      </c>
      <c r="AF5" s="37">
        <v>81135</v>
      </c>
      <c r="AG5" s="35">
        <v>0</v>
      </c>
      <c r="AH5" s="35"/>
      <c r="AI5" s="35"/>
      <c r="AJ5" s="35"/>
      <c r="AK5" s="35" t="s">
        <v>148</v>
      </c>
      <c r="AL5" s="35"/>
      <c r="AM5" s="35" t="s">
        <v>149</v>
      </c>
      <c r="AN5" s="45">
        <v>81135</v>
      </c>
      <c r="AO5" s="38">
        <v>0</v>
      </c>
      <c r="AP5" s="38">
        <v>0</v>
      </c>
      <c r="AQ5" s="38">
        <v>0</v>
      </c>
      <c r="AR5" s="38">
        <v>0</v>
      </c>
      <c r="AS5" s="38">
        <v>0</v>
      </c>
      <c r="AT5" s="38">
        <v>0</v>
      </c>
      <c r="AU5" s="38">
        <v>0</v>
      </c>
      <c r="AV5" s="38">
        <v>0</v>
      </c>
      <c r="AW5" s="45">
        <v>81135</v>
      </c>
      <c r="AX5" s="38"/>
      <c r="AY5" s="38">
        <v>2201511282</v>
      </c>
      <c r="AZ5" s="38">
        <v>45441</v>
      </c>
      <c r="BA5" s="38"/>
      <c r="BB5" s="38"/>
    </row>
    <row r="6" spans="1:54" s="42" customFormat="1" ht="10" x14ac:dyDescent="0.2">
      <c r="A6" s="38">
        <v>890312380</v>
      </c>
      <c r="B6" s="40" t="s">
        <v>108</v>
      </c>
      <c r="C6" s="38" t="s">
        <v>17</v>
      </c>
      <c r="D6" s="38">
        <v>49432</v>
      </c>
      <c r="E6" s="38" t="s">
        <v>150</v>
      </c>
      <c r="F6" s="38" t="s">
        <v>151</v>
      </c>
      <c r="G6" s="43">
        <v>45561</v>
      </c>
      <c r="H6" s="43" t="s">
        <v>220</v>
      </c>
      <c r="I6" s="45">
        <v>82622</v>
      </c>
      <c r="J6" s="45">
        <v>82622</v>
      </c>
      <c r="K6" s="32" t="s">
        <v>13</v>
      </c>
      <c r="L6" s="33" t="s">
        <v>14</v>
      </c>
      <c r="M6" s="34" t="s">
        <v>15</v>
      </c>
      <c r="N6" s="33" t="s">
        <v>16</v>
      </c>
      <c r="O6" s="38" t="s">
        <v>240</v>
      </c>
      <c r="P6" s="38" t="s">
        <v>237</v>
      </c>
      <c r="Q6" s="35">
        <v>0</v>
      </c>
      <c r="R6" s="35"/>
      <c r="S6" s="35" t="s">
        <v>131</v>
      </c>
      <c r="T6" s="36">
        <v>45561</v>
      </c>
      <c r="U6" s="36">
        <v>45568</v>
      </c>
      <c r="V6" s="36">
        <v>45583</v>
      </c>
      <c r="W6" s="36"/>
      <c r="X6" s="41">
        <v>164</v>
      </c>
      <c r="Y6" s="41" t="s">
        <v>132</v>
      </c>
      <c r="Z6" s="37">
        <v>82622</v>
      </c>
      <c r="AA6" s="37">
        <v>82622</v>
      </c>
      <c r="AB6" s="35">
        <v>0</v>
      </c>
      <c r="AC6" s="35">
        <v>0</v>
      </c>
      <c r="AD6" s="35"/>
      <c r="AE6" s="35" t="s">
        <v>141</v>
      </c>
      <c r="AF6" s="37">
        <v>82622</v>
      </c>
      <c r="AG6" s="35">
        <v>0</v>
      </c>
      <c r="AH6" s="35"/>
      <c r="AI6" s="35"/>
      <c r="AJ6" s="35"/>
      <c r="AK6" s="35" t="s">
        <v>142</v>
      </c>
      <c r="AL6" s="35"/>
      <c r="AM6" s="35" t="s">
        <v>138</v>
      </c>
      <c r="AN6" s="45">
        <v>82622</v>
      </c>
      <c r="AO6" s="38">
        <v>0</v>
      </c>
      <c r="AP6" s="38">
        <v>0</v>
      </c>
      <c r="AQ6" s="38">
        <v>0</v>
      </c>
      <c r="AR6" s="38">
        <v>0</v>
      </c>
      <c r="AS6" s="38">
        <v>0</v>
      </c>
      <c r="AT6" s="38">
        <v>0</v>
      </c>
      <c r="AU6" s="38">
        <v>0</v>
      </c>
      <c r="AV6" s="38">
        <v>0</v>
      </c>
      <c r="AW6" s="45">
        <v>82622</v>
      </c>
      <c r="AX6" s="38"/>
      <c r="AY6" s="38">
        <v>4800066173</v>
      </c>
      <c r="AZ6" s="38">
        <v>45623</v>
      </c>
      <c r="BA6" s="38"/>
      <c r="BB6" s="38"/>
    </row>
    <row r="7" spans="1:54" s="42" customFormat="1" ht="10" x14ac:dyDescent="0.2">
      <c r="A7" s="38">
        <v>890312380</v>
      </c>
      <c r="B7" s="40" t="s">
        <v>108</v>
      </c>
      <c r="C7" s="38" t="s">
        <v>17</v>
      </c>
      <c r="D7" s="38">
        <v>52843</v>
      </c>
      <c r="E7" s="38" t="s">
        <v>156</v>
      </c>
      <c r="F7" s="38" t="s">
        <v>157</v>
      </c>
      <c r="G7" s="43">
        <v>45609</v>
      </c>
      <c r="H7" s="43" t="s">
        <v>226</v>
      </c>
      <c r="I7" s="45">
        <v>82902</v>
      </c>
      <c r="J7" s="45">
        <v>82902</v>
      </c>
      <c r="K7" s="34" t="s">
        <v>13</v>
      </c>
      <c r="L7" s="38" t="s">
        <v>14</v>
      </c>
      <c r="M7" s="34" t="s">
        <v>15</v>
      </c>
      <c r="N7" s="38" t="s">
        <v>16</v>
      </c>
      <c r="O7" s="38" t="e">
        <v>#N/A</v>
      </c>
      <c r="P7" s="38" t="s">
        <v>237</v>
      </c>
      <c r="Q7" s="35">
        <v>0</v>
      </c>
      <c r="R7" s="35"/>
      <c r="S7" s="35" t="s">
        <v>131</v>
      </c>
      <c r="T7" s="36">
        <v>45609</v>
      </c>
      <c r="U7" s="36">
        <v>45629</v>
      </c>
      <c r="V7" s="36">
        <v>45656</v>
      </c>
      <c r="W7" s="36"/>
      <c r="X7" s="41">
        <v>91</v>
      </c>
      <c r="Y7" s="41" t="s">
        <v>132</v>
      </c>
      <c r="Z7" s="37">
        <v>82902</v>
      </c>
      <c r="AA7" s="37">
        <v>82902</v>
      </c>
      <c r="AB7" s="35">
        <v>0</v>
      </c>
      <c r="AC7" s="35">
        <v>0</v>
      </c>
      <c r="AD7" s="35"/>
      <c r="AE7" s="35" t="s">
        <v>158</v>
      </c>
      <c r="AF7" s="37">
        <v>82902</v>
      </c>
      <c r="AG7" s="35">
        <v>0</v>
      </c>
      <c r="AH7" s="35"/>
      <c r="AI7" s="35"/>
      <c r="AJ7" s="35"/>
      <c r="AK7" s="35" t="s">
        <v>148</v>
      </c>
      <c r="AL7" s="35"/>
      <c r="AM7" s="35" t="s">
        <v>138</v>
      </c>
      <c r="AN7" s="45">
        <v>82902</v>
      </c>
      <c r="AO7" s="38">
        <v>0</v>
      </c>
      <c r="AP7" s="38">
        <v>0</v>
      </c>
      <c r="AQ7" s="38">
        <v>0</v>
      </c>
      <c r="AR7" s="38">
        <v>0</v>
      </c>
      <c r="AS7" s="38">
        <v>0</v>
      </c>
      <c r="AT7" s="38">
        <v>0</v>
      </c>
      <c r="AU7" s="38">
        <v>0</v>
      </c>
      <c r="AV7" s="38">
        <v>0</v>
      </c>
      <c r="AW7" s="45">
        <v>82902</v>
      </c>
      <c r="AX7" s="38"/>
      <c r="AY7" s="38">
        <v>4800067006</v>
      </c>
      <c r="AZ7" s="38">
        <v>45685</v>
      </c>
      <c r="BA7" s="38"/>
      <c r="BB7" s="38"/>
    </row>
    <row r="8" spans="1:54" s="42" customFormat="1" ht="10" x14ac:dyDescent="0.2">
      <c r="A8" s="38">
        <v>890312380</v>
      </c>
      <c r="B8" s="40" t="s">
        <v>108</v>
      </c>
      <c r="C8" s="38" t="s">
        <v>17</v>
      </c>
      <c r="D8" s="38">
        <v>52134</v>
      </c>
      <c r="E8" s="38" t="s">
        <v>159</v>
      </c>
      <c r="F8" s="38" t="s">
        <v>160</v>
      </c>
      <c r="G8" s="43" t="s">
        <v>227</v>
      </c>
      <c r="H8" s="43" t="s">
        <v>226</v>
      </c>
      <c r="I8" s="45">
        <v>84830</v>
      </c>
      <c r="J8" s="45">
        <v>84830</v>
      </c>
      <c r="K8" s="34" t="s">
        <v>13</v>
      </c>
      <c r="L8" s="38" t="s">
        <v>14</v>
      </c>
      <c r="M8" s="34" t="s">
        <v>15</v>
      </c>
      <c r="N8" s="38" t="s">
        <v>16</v>
      </c>
      <c r="O8" s="38" t="e">
        <v>#N/A</v>
      </c>
      <c r="P8" s="38" t="s">
        <v>237</v>
      </c>
      <c r="Q8" s="35">
        <v>0</v>
      </c>
      <c r="R8" s="35"/>
      <c r="S8" s="35" t="s">
        <v>131</v>
      </c>
      <c r="T8" s="36">
        <v>45597</v>
      </c>
      <c r="U8" s="36">
        <v>45629</v>
      </c>
      <c r="V8" s="36">
        <v>45646</v>
      </c>
      <c r="W8" s="36"/>
      <c r="X8" s="41">
        <v>101</v>
      </c>
      <c r="Y8" s="41" t="s">
        <v>132</v>
      </c>
      <c r="Z8" s="37">
        <v>84830</v>
      </c>
      <c r="AA8" s="37">
        <v>84830</v>
      </c>
      <c r="AB8" s="35">
        <v>0</v>
      </c>
      <c r="AC8" s="35">
        <v>0</v>
      </c>
      <c r="AD8" s="35"/>
      <c r="AE8" s="35" t="s">
        <v>141</v>
      </c>
      <c r="AF8" s="37">
        <v>84830</v>
      </c>
      <c r="AG8" s="35">
        <v>0</v>
      </c>
      <c r="AH8" s="35"/>
      <c r="AI8" s="35"/>
      <c r="AJ8" s="35"/>
      <c r="AK8" s="35" t="s">
        <v>148</v>
      </c>
      <c r="AL8" s="35"/>
      <c r="AM8" s="35" t="s">
        <v>138</v>
      </c>
      <c r="AN8" s="45">
        <v>84830</v>
      </c>
      <c r="AO8" s="38">
        <v>0</v>
      </c>
      <c r="AP8" s="38">
        <v>0</v>
      </c>
      <c r="AQ8" s="38">
        <v>0</v>
      </c>
      <c r="AR8" s="38">
        <v>0</v>
      </c>
      <c r="AS8" s="38">
        <v>0</v>
      </c>
      <c r="AT8" s="38">
        <v>0</v>
      </c>
      <c r="AU8" s="38">
        <v>0</v>
      </c>
      <c r="AV8" s="38">
        <v>0</v>
      </c>
      <c r="AW8" s="45">
        <v>84830</v>
      </c>
      <c r="AX8" s="38"/>
      <c r="AY8" s="38">
        <v>4800067006</v>
      </c>
      <c r="AZ8" s="38">
        <v>45685</v>
      </c>
      <c r="BA8" s="38"/>
      <c r="BB8" s="38"/>
    </row>
    <row r="9" spans="1:54" s="42" customFormat="1" ht="10" x14ac:dyDescent="0.2">
      <c r="A9" s="38">
        <v>890312380</v>
      </c>
      <c r="B9" s="40" t="s">
        <v>108</v>
      </c>
      <c r="C9" s="38" t="s">
        <v>17</v>
      </c>
      <c r="D9" s="38">
        <v>53596</v>
      </c>
      <c r="E9" s="38" t="s">
        <v>165</v>
      </c>
      <c r="F9" s="38" t="s">
        <v>166</v>
      </c>
      <c r="G9" s="43">
        <v>45620</v>
      </c>
      <c r="H9" s="43" t="s">
        <v>226</v>
      </c>
      <c r="I9" s="45">
        <v>91968</v>
      </c>
      <c r="J9" s="45">
        <v>91968</v>
      </c>
      <c r="K9" s="32" t="s">
        <v>13</v>
      </c>
      <c r="L9" s="33" t="s">
        <v>14</v>
      </c>
      <c r="M9" s="34" t="s">
        <v>15</v>
      </c>
      <c r="N9" s="33" t="s">
        <v>16</v>
      </c>
      <c r="O9" s="38" t="e">
        <v>#N/A</v>
      </c>
      <c r="P9" s="38" t="s">
        <v>237</v>
      </c>
      <c r="Q9" s="35">
        <v>0</v>
      </c>
      <c r="R9" s="35"/>
      <c r="S9" s="35" t="s">
        <v>131</v>
      </c>
      <c r="T9" s="36">
        <v>45620</v>
      </c>
      <c r="U9" s="36">
        <v>45629</v>
      </c>
      <c r="V9" s="36">
        <v>45646</v>
      </c>
      <c r="W9" s="36"/>
      <c r="X9" s="41">
        <v>101</v>
      </c>
      <c r="Y9" s="41" t="s">
        <v>132</v>
      </c>
      <c r="Z9" s="37">
        <v>91968</v>
      </c>
      <c r="AA9" s="37">
        <v>91968</v>
      </c>
      <c r="AB9" s="35">
        <v>0</v>
      </c>
      <c r="AC9" s="35">
        <v>0</v>
      </c>
      <c r="AD9" s="35"/>
      <c r="AE9" s="35" t="s">
        <v>141</v>
      </c>
      <c r="AF9" s="37">
        <v>91968</v>
      </c>
      <c r="AG9" s="35">
        <v>0</v>
      </c>
      <c r="AH9" s="35"/>
      <c r="AI9" s="35"/>
      <c r="AJ9" s="35"/>
      <c r="AK9" s="35" t="s">
        <v>148</v>
      </c>
      <c r="AL9" s="35"/>
      <c r="AM9" s="35" t="s">
        <v>138</v>
      </c>
      <c r="AN9" s="45">
        <v>91968</v>
      </c>
      <c r="AO9" s="38">
        <v>0</v>
      </c>
      <c r="AP9" s="38">
        <v>0</v>
      </c>
      <c r="AQ9" s="38">
        <v>0</v>
      </c>
      <c r="AR9" s="38">
        <v>0</v>
      </c>
      <c r="AS9" s="38">
        <v>0</v>
      </c>
      <c r="AT9" s="38">
        <v>0</v>
      </c>
      <c r="AU9" s="38">
        <v>0</v>
      </c>
      <c r="AV9" s="38">
        <v>0</v>
      </c>
      <c r="AW9" s="45">
        <v>91968</v>
      </c>
      <c r="AX9" s="38"/>
      <c r="AY9" s="38">
        <v>2201583916</v>
      </c>
      <c r="AZ9" s="38">
        <v>45686</v>
      </c>
      <c r="BA9" s="38"/>
      <c r="BB9" s="38"/>
    </row>
    <row r="10" spans="1:54" s="42" customFormat="1" ht="10" x14ac:dyDescent="0.2">
      <c r="A10" s="38">
        <v>890312380</v>
      </c>
      <c r="B10" s="40" t="s">
        <v>108</v>
      </c>
      <c r="C10" s="38" t="s">
        <v>17</v>
      </c>
      <c r="D10" s="38">
        <v>28248</v>
      </c>
      <c r="E10" s="38" t="s">
        <v>169</v>
      </c>
      <c r="F10" s="38" t="s">
        <v>170</v>
      </c>
      <c r="G10" s="43" t="s">
        <v>218</v>
      </c>
      <c r="H10" s="43" t="s">
        <v>224</v>
      </c>
      <c r="I10" s="45">
        <v>101794</v>
      </c>
      <c r="J10" s="45">
        <v>101794</v>
      </c>
      <c r="K10" s="32" t="s">
        <v>13</v>
      </c>
      <c r="L10" s="33" t="s">
        <v>14</v>
      </c>
      <c r="M10" s="34" t="s">
        <v>15</v>
      </c>
      <c r="N10" s="33" t="s">
        <v>16</v>
      </c>
      <c r="O10" s="38" t="e">
        <v>#N/A</v>
      </c>
      <c r="P10" s="38" t="s">
        <v>237</v>
      </c>
      <c r="Q10" s="35">
        <v>0</v>
      </c>
      <c r="R10" s="35"/>
      <c r="S10" s="35" t="s">
        <v>131</v>
      </c>
      <c r="T10" s="36">
        <v>45295</v>
      </c>
      <c r="U10" s="36">
        <v>45328</v>
      </c>
      <c r="V10" s="36">
        <v>45343</v>
      </c>
      <c r="W10" s="36"/>
      <c r="X10" s="41">
        <v>404</v>
      </c>
      <c r="Y10" s="41" t="s">
        <v>147</v>
      </c>
      <c r="Z10" s="37">
        <v>101794</v>
      </c>
      <c r="AA10" s="37">
        <v>101794</v>
      </c>
      <c r="AB10" s="35">
        <v>0</v>
      </c>
      <c r="AC10" s="35">
        <v>0</v>
      </c>
      <c r="AD10" s="35"/>
      <c r="AE10" s="35" t="s">
        <v>141</v>
      </c>
      <c r="AF10" s="37">
        <v>101794</v>
      </c>
      <c r="AG10" s="35">
        <v>0</v>
      </c>
      <c r="AH10" s="35"/>
      <c r="AI10" s="35"/>
      <c r="AJ10" s="35"/>
      <c r="AK10" s="35" t="s">
        <v>148</v>
      </c>
      <c r="AL10" s="35"/>
      <c r="AM10" s="35" t="s">
        <v>149</v>
      </c>
      <c r="AN10" s="45">
        <v>101794</v>
      </c>
      <c r="AO10" s="38">
        <v>0</v>
      </c>
      <c r="AP10" s="38">
        <v>0</v>
      </c>
      <c r="AQ10" s="38">
        <v>0</v>
      </c>
      <c r="AR10" s="38">
        <v>0</v>
      </c>
      <c r="AS10" s="38">
        <v>0</v>
      </c>
      <c r="AT10" s="38">
        <v>0</v>
      </c>
      <c r="AU10" s="38">
        <v>0</v>
      </c>
      <c r="AV10" s="38">
        <v>0</v>
      </c>
      <c r="AW10" s="45">
        <v>101794</v>
      </c>
      <c r="AX10" s="38"/>
      <c r="AY10" s="38">
        <v>2201511282</v>
      </c>
      <c r="AZ10" s="38">
        <v>45441</v>
      </c>
      <c r="BA10" s="38"/>
      <c r="BB10" s="38"/>
    </row>
    <row r="11" spans="1:54" s="42" customFormat="1" ht="10" x14ac:dyDescent="0.2">
      <c r="A11" s="38">
        <v>890312380</v>
      </c>
      <c r="B11" s="40" t="s">
        <v>108</v>
      </c>
      <c r="C11" s="38" t="s">
        <v>17</v>
      </c>
      <c r="D11" s="38">
        <v>50851</v>
      </c>
      <c r="E11" s="38" t="s">
        <v>185</v>
      </c>
      <c r="F11" s="38" t="s">
        <v>186</v>
      </c>
      <c r="G11" s="43">
        <v>45580</v>
      </c>
      <c r="H11" s="43" t="s">
        <v>229</v>
      </c>
      <c r="I11" s="45">
        <v>115200</v>
      </c>
      <c r="J11" s="45">
        <v>115200</v>
      </c>
      <c r="K11" s="32" t="s">
        <v>13</v>
      </c>
      <c r="L11" s="33" t="s">
        <v>14</v>
      </c>
      <c r="M11" s="34" t="s">
        <v>15</v>
      </c>
      <c r="N11" s="33" t="s">
        <v>16</v>
      </c>
      <c r="O11" s="38" t="s">
        <v>239</v>
      </c>
      <c r="P11" s="38" t="s">
        <v>237</v>
      </c>
      <c r="Q11" s="35">
        <v>0</v>
      </c>
      <c r="R11" s="35"/>
      <c r="S11" s="35" t="s">
        <v>131</v>
      </c>
      <c r="T11" s="36">
        <v>45580</v>
      </c>
      <c r="U11" s="36">
        <v>45603</v>
      </c>
      <c r="V11" s="36">
        <v>45624</v>
      </c>
      <c r="W11" s="36"/>
      <c r="X11" s="41">
        <v>123</v>
      </c>
      <c r="Y11" s="41" t="s">
        <v>132</v>
      </c>
      <c r="Z11" s="37">
        <v>115200</v>
      </c>
      <c r="AA11" s="37">
        <v>115200</v>
      </c>
      <c r="AB11" s="35">
        <v>0</v>
      </c>
      <c r="AC11" s="35">
        <v>0</v>
      </c>
      <c r="AD11" s="35"/>
      <c r="AE11" s="35" t="s">
        <v>141</v>
      </c>
      <c r="AF11" s="37">
        <v>115200</v>
      </c>
      <c r="AG11" s="35">
        <v>0</v>
      </c>
      <c r="AH11" s="35"/>
      <c r="AI11" s="35"/>
      <c r="AJ11" s="35"/>
      <c r="AK11" s="35" t="s">
        <v>142</v>
      </c>
      <c r="AL11" s="35"/>
      <c r="AM11" s="35" t="s">
        <v>138</v>
      </c>
      <c r="AN11" s="45">
        <v>115200</v>
      </c>
      <c r="AO11" s="38">
        <v>0</v>
      </c>
      <c r="AP11" s="38">
        <v>0</v>
      </c>
      <c r="AQ11" s="38">
        <v>0</v>
      </c>
      <c r="AR11" s="38">
        <v>0</v>
      </c>
      <c r="AS11" s="38">
        <v>0</v>
      </c>
      <c r="AT11" s="38">
        <v>0</v>
      </c>
      <c r="AU11" s="38">
        <v>0</v>
      </c>
      <c r="AV11" s="38">
        <v>0</v>
      </c>
      <c r="AW11" s="45">
        <v>115200</v>
      </c>
      <c r="AX11" s="38"/>
      <c r="AY11" s="38">
        <v>4800067006</v>
      </c>
      <c r="AZ11" s="38">
        <v>45685</v>
      </c>
      <c r="BA11" s="38"/>
      <c r="BB11" s="38"/>
    </row>
    <row r="12" spans="1:54" s="42" customFormat="1" ht="10" x14ac:dyDescent="0.2">
      <c r="A12" s="38">
        <v>890312380</v>
      </c>
      <c r="B12" s="40" t="s">
        <v>108</v>
      </c>
      <c r="C12" s="38" t="s">
        <v>17</v>
      </c>
      <c r="D12" s="38">
        <v>51124</v>
      </c>
      <c r="E12" s="38" t="s">
        <v>187</v>
      </c>
      <c r="F12" s="38" t="s">
        <v>188</v>
      </c>
      <c r="G12" s="43">
        <v>45585</v>
      </c>
      <c r="H12" s="43" t="s">
        <v>229</v>
      </c>
      <c r="I12" s="45">
        <v>120714</v>
      </c>
      <c r="J12" s="45">
        <v>120714</v>
      </c>
      <c r="K12" s="34" t="s">
        <v>13</v>
      </c>
      <c r="L12" s="38" t="s">
        <v>14</v>
      </c>
      <c r="M12" s="34" t="s">
        <v>15</v>
      </c>
      <c r="N12" s="38" t="s">
        <v>16</v>
      </c>
      <c r="O12" s="38" t="s">
        <v>239</v>
      </c>
      <c r="P12" s="38" t="s">
        <v>237</v>
      </c>
      <c r="Q12" s="35">
        <v>0</v>
      </c>
      <c r="R12" s="35"/>
      <c r="S12" s="35" t="s">
        <v>131</v>
      </c>
      <c r="T12" s="36">
        <v>45585</v>
      </c>
      <c r="U12" s="36">
        <v>45603</v>
      </c>
      <c r="V12" s="36">
        <v>45624</v>
      </c>
      <c r="W12" s="36"/>
      <c r="X12" s="41">
        <v>123</v>
      </c>
      <c r="Y12" s="41" t="s">
        <v>132</v>
      </c>
      <c r="Z12" s="37">
        <v>120714</v>
      </c>
      <c r="AA12" s="37">
        <v>120714</v>
      </c>
      <c r="AB12" s="35">
        <v>0</v>
      </c>
      <c r="AC12" s="35">
        <v>0</v>
      </c>
      <c r="AD12" s="35"/>
      <c r="AE12" s="35" t="s">
        <v>141</v>
      </c>
      <c r="AF12" s="37">
        <v>120714</v>
      </c>
      <c r="AG12" s="35">
        <v>0</v>
      </c>
      <c r="AH12" s="35"/>
      <c r="AI12" s="35"/>
      <c r="AJ12" s="35"/>
      <c r="AK12" s="35" t="s">
        <v>142</v>
      </c>
      <c r="AL12" s="35"/>
      <c r="AM12" s="35" t="s">
        <v>138</v>
      </c>
      <c r="AN12" s="45">
        <v>120714</v>
      </c>
      <c r="AO12" s="38">
        <v>0</v>
      </c>
      <c r="AP12" s="38">
        <v>0</v>
      </c>
      <c r="AQ12" s="38">
        <v>0</v>
      </c>
      <c r="AR12" s="38">
        <v>0</v>
      </c>
      <c r="AS12" s="38">
        <v>0</v>
      </c>
      <c r="AT12" s="38">
        <v>0</v>
      </c>
      <c r="AU12" s="38">
        <v>0</v>
      </c>
      <c r="AV12" s="38">
        <v>0</v>
      </c>
      <c r="AW12" s="45">
        <v>120714</v>
      </c>
      <c r="AX12" s="38"/>
      <c r="AY12" s="38">
        <v>4800067006</v>
      </c>
      <c r="AZ12" s="38">
        <v>45685</v>
      </c>
      <c r="BA12" s="38"/>
      <c r="BB12" s="38"/>
    </row>
    <row r="13" spans="1:54" s="42" customFormat="1" ht="10" x14ac:dyDescent="0.2">
      <c r="A13" s="38">
        <v>890312380</v>
      </c>
      <c r="B13" s="40" t="s">
        <v>108</v>
      </c>
      <c r="C13" s="38" t="s">
        <v>17</v>
      </c>
      <c r="D13" s="38">
        <v>52600</v>
      </c>
      <c r="E13" s="38" t="s">
        <v>197</v>
      </c>
      <c r="F13" s="38" t="s">
        <v>198</v>
      </c>
      <c r="G13" s="43">
        <v>45607</v>
      </c>
      <c r="H13" s="43" t="s">
        <v>226</v>
      </c>
      <c r="I13" s="45">
        <v>143500</v>
      </c>
      <c r="J13" s="45">
        <v>143500</v>
      </c>
      <c r="K13" s="32" t="s">
        <v>13</v>
      </c>
      <c r="L13" s="33" t="s">
        <v>14</v>
      </c>
      <c r="M13" s="34" t="s">
        <v>15</v>
      </c>
      <c r="N13" s="33" t="s">
        <v>16</v>
      </c>
      <c r="O13" s="38" t="e">
        <v>#N/A</v>
      </c>
      <c r="P13" s="38" t="s">
        <v>237</v>
      </c>
      <c r="Q13" s="35">
        <v>0</v>
      </c>
      <c r="R13" s="35"/>
      <c r="S13" s="35" t="s">
        <v>131</v>
      </c>
      <c r="T13" s="36">
        <v>45607</v>
      </c>
      <c r="U13" s="36">
        <v>45629</v>
      </c>
      <c r="V13" s="36">
        <v>45646</v>
      </c>
      <c r="W13" s="36"/>
      <c r="X13" s="41">
        <v>101</v>
      </c>
      <c r="Y13" s="41" t="s">
        <v>132</v>
      </c>
      <c r="Z13" s="37">
        <v>143500</v>
      </c>
      <c r="AA13" s="37">
        <v>143500</v>
      </c>
      <c r="AB13" s="35">
        <v>0</v>
      </c>
      <c r="AC13" s="35">
        <v>0</v>
      </c>
      <c r="AD13" s="35"/>
      <c r="AE13" s="35" t="s">
        <v>141</v>
      </c>
      <c r="AF13" s="37">
        <v>143500</v>
      </c>
      <c r="AG13" s="35">
        <v>0</v>
      </c>
      <c r="AH13" s="35"/>
      <c r="AI13" s="35"/>
      <c r="AJ13" s="35"/>
      <c r="AK13" s="35" t="s">
        <v>148</v>
      </c>
      <c r="AL13" s="35"/>
      <c r="AM13" s="35" t="s">
        <v>138</v>
      </c>
      <c r="AN13" s="45">
        <v>143500</v>
      </c>
      <c r="AO13" s="38">
        <v>0</v>
      </c>
      <c r="AP13" s="38">
        <v>0</v>
      </c>
      <c r="AQ13" s="38">
        <v>0</v>
      </c>
      <c r="AR13" s="38">
        <v>0</v>
      </c>
      <c r="AS13" s="38">
        <v>0</v>
      </c>
      <c r="AT13" s="38">
        <v>0</v>
      </c>
      <c r="AU13" s="38">
        <v>0</v>
      </c>
      <c r="AV13" s="38">
        <v>0</v>
      </c>
      <c r="AW13" s="45">
        <v>143500</v>
      </c>
      <c r="AX13" s="38"/>
      <c r="AY13" s="38">
        <v>4800067006</v>
      </c>
      <c r="AZ13" s="38">
        <v>45685</v>
      </c>
      <c r="BA13" s="38"/>
      <c r="BB13" s="38"/>
    </row>
    <row r="14" spans="1:54" s="42" customFormat="1" ht="10" x14ac:dyDescent="0.2">
      <c r="A14" s="38">
        <v>890312380</v>
      </c>
      <c r="B14" s="40" t="s">
        <v>108</v>
      </c>
      <c r="C14" s="38" t="s">
        <v>17</v>
      </c>
      <c r="D14" s="38">
        <v>35318</v>
      </c>
      <c r="E14" s="38" t="s">
        <v>199</v>
      </c>
      <c r="F14" s="38" t="s">
        <v>200</v>
      </c>
      <c r="G14" s="43">
        <v>45380</v>
      </c>
      <c r="H14" s="43" t="s">
        <v>232</v>
      </c>
      <c r="I14" s="45">
        <v>165256</v>
      </c>
      <c r="J14" s="45">
        <v>165256</v>
      </c>
      <c r="K14" s="34" t="s">
        <v>13</v>
      </c>
      <c r="L14" s="38" t="s">
        <v>14</v>
      </c>
      <c r="M14" s="34" t="s">
        <v>15</v>
      </c>
      <c r="N14" s="38" t="s">
        <v>16</v>
      </c>
      <c r="O14" s="38" t="e">
        <v>#N/A</v>
      </c>
      <c r="P14" s="38" t="s">
        <v>237</v>
      </c>
      <c r="Q14" s="35">
        <v>0</v>
      </c>
      <c r="R14" s="35"/>
      <c r="S14" s="35" t="s">
        <v>131</v>
      </c>
      <c r="T14" s="36">
        <v>45380</v>
      </c>
      <c r="U14" s="36">
        <v>45390</v>
      </c>
      <c r="V14" s="36">
        <v>45399</v>
      </c>
      <c r="W14" s="36"/>
      <c r="X14" s="41">
        <v>348</v>
      </c>
      <c r="Y14" s="41" t="s">
        <v>201</v>
      </c>
      <c r="Z14" s="37">
        <v>165256</v>
      </c>
      <c r="AA14" s="37">
        <v>165256</v>
      </c>
      <c r="AB14" s="35">
        <v>0</v>
      </c>
      <c r="AC14" s="35">
        <v>0</v>
      </c>
      <c r="AD14" s="35"/>
      <c r="AE14" s="35" t="s">
        <v>141</v>
      </c>
      <c r="AF14" s="37">
        <v>165256</v>
      </c>
      <c r="AG14" s="35">
        <v>0</v>
      </c>
      <c r="AH14" s="35"/>
      <c r="AI14" s="35"/>
      <c r="AJ14" s="35"/>
      <c r="AK14" s="35" t="s">
        <v>148</v>
      </c>
      <c r="AL14" s="35"/>
      <c r="AM14" s="35" t="s">
        <v>138</v>
      </c>
      <c r="AN14" s="45">
        <v>165256</v>
      </c>
      <c r="AO14" s="38">
        <v>0</v>
      </c>
      <c r="AP14" s="38">
        <v>0</v>
      </c>
      <c r="AQ14" s="38">
        <v>0</v>
      </c>
      <c r="AR14" s="38">
        <v>0</v>
      </c>
      <c r="AS14" s="38">
        <v>0</v>
      </c>
      <c r="AT14" s="38">
        <v>0</v>
      </c>
      <c r="AU14" s="38">
        <v>0</v>
      </c>
      <c r="AV14" s="38">
        <v>0</v>
      </c>
      <c r="AW14" s="45">
        <v>165256</v>
      </c>
      <c r="AX14" s="38"/>
      <c r="AY14" s="38">
        <v>2201511282</v>
      </c>
      <c r="AZ14" s="38">
        <v>45441</v>
      </c>
      <c r="BA14" s="38"/>
      <c r="BB14" s="38"/>
    </row>
    <row r="15" spans="1:54" s="42" customFormat="1" ht="10" x14ac:dyDescent="0.2">
      <c r="A15" s="38">
        <v>890312380</v>
      </c>
      <c r="B15" s="40" t="s">
        <v>108</v>
      </c>
      <c r="C15" s="38" t="s">
        <v>17</v>
      </c>
      <c r="D15" s="38">
        <v>50501</v>
      </c>
      <c r="E15" s="38" t="s">
        <v>202</v>
      </c>
      <c r="F15" s="38" t="s">
        <v>203</v>
      </c>
      <c r="G15" s="43" t="s">
        <v>233</v>
      </c>
      <c r="H15" s="43" t="s">
        <v>229</v>
      </c>
      <c r="I15" s="45">
        <v>186267</v>
      </c>
      <c r="J15" s="45">
        <v>186267</v>
      </c>
      <c r="K15" s="34" t="s">
        <v>13</v>
      </c>
      <c r="L15" s="38" t="s">
        <v>14</v>
      </c>
      <c r="M15" s="34" t="s">
        <v>15</v>
      </c>
      <c r="N15" s="38" t="s">
        <v>16</v>
      </c>
      <c r="O15" s="38" t="s">
        <v>239</v>
      </c>
      <c r="P15" s="38" t="s">
        <v>237</v>
      </c>
      <c r="Q15" s="35">
        <v>0</v>
      </c>
      <c r="R15" s="35"/>
      <c r="S15" s="35" t="s">
        <v>131</v>
      </c>
      <c r="T15" s="36">
        <v>45574</v>
      </c>
      <c r="U15" s="36">
        <v>45603</v>
      </c>
      <c r="V15" s="36">
        <v>45624</v>
      </c>
      <c r="W15" s="36"/>
      <c r="X15" s="41">
        <v>123</v>
      </c>
      <c r="Y15" s="41" t="s">
        <v>132</v>
      </c>
      <c r="Z15" s="37">
        <v>186267</v>
      </c>
      <c r="AA15" s="37">
        <v>186267</v>
      </c>
      <c r="AB15" s="35">
        <v>0</v>
      </c>
      <c r="AC15" s="35">
        <v>0</v>
      </c>
      <c r="AD15" s="35"/>
      <c r="AE15" s="35" t="s">
        <v>141</v>
      </c>
      <c r="AF15" s="37">
        <v>186267</v>
      </c>
      <c r="AG15" s="35">
        <v>0</v>
      </c>
      <c r="AH15" s="35"/>
      <c r="AI15" s="35"/>
      <c r="AJ15" s="35"/>
      <c r="AK15" s="35" t="s">
        <v>142</v>
      </c>
      <c r="AL15" s="35"/>
      <c r="AM15" s="35" t="s">
        <v>138</v>
      </c>
      <c r="AN15" s="45">
        <v>186267</v>
      </c>
      <c r="AO15" s="38">
        <v>0</v>
      </c>
      <c r="AP15" s="38">
        <v>0</v>
      </c>
      <c r="AQ15" s="38">
        <v>0</v>
      </c>
      <c r="AR15" s="38">
        <v>0</v>
      </c>
      <c r="AS15" s="38">
        <v>0</v>
      </c>
      <c r="AT15" s="38">
        <v>0</v>
      </c>
      <c r="AU15" s="38">
        <v>0</v>
      </c>
      <c r="AV15" s="38">
        <v>0</v>
      </c>
      <c r="AW15" s="45">
        <v>186267</v>
      </c>
      <c r="AX15" s="38"/>
      <c r="AY15" s="38">
        <v>4800067006</v>
      </c>
      <c r="AZ15" s="38">
        <v>45685</v>
      </c>
      <c r="BA15" s="38"/>
      <c r="BB15" s="38"/>
    </row>
    <row r="16" spans="1:54" s="42" customFormat="1" ht="10" x14ac:dyDescent="0.2">
      <c r="A16" s="38">
        <v>890312380</v>
      </c>
      <c r="B16" s="40" t="s">
        <v>108</v>
      </c>
      <c r="C16" s="38" t="s">
        <v>17</v>
      </c>
      <c r="D16" s="38">
        <v>27981</v>
      </c>
      <c r="E16" s="38" t="s">
        <v>206</v>
      </c>
      <c r="F16" s="38" t="s">
        <v>207</v>
      </c>
      <c r="G16" s="43" t="s">
        <v>235</v>
      </c>
      <c r="H16" s="43" t="s">
        <v>224</v>
      </c>
      <c r="I16" s="45">
        <v>222695</v>
      </c>
      <c r="J16" s="45">
        <v>222695</v>
      </c>
      <c r="K16" s="32" t="s">
        <v>13</v>
      </c>
      <c r="L16" s="33" t="s">
        <v>14</v>
      </c>
      <c r="M16" s="34" t="s">
        <v>15</v>
      </c>
      <c r="N16" s="33" t="s">
        <v>16</v>
      </c>
      <c r="O16" s="38" t="e">
        <v>#N/A</v>
      </c>
      <c r="P16" s="38" t="s">
        <v>237</v>
      </c>
      <c r="Q16" s="35">
        <v>0</v>
      </c>
      <c r="R16" s="35"/>
      <c r="S16" s="35" t="s">
        <v>131</v>
      </c>
      <c r="T16" s="36">
        <v>45292</v>
      </c>
      <c r="U16" s="36">
        <v>45328</v>
      </c>
      <c r="V16" s="36">
        <v>45343</v>
      </c>
      <c r="W16" s="36"/>
      <c r="X16" s="41">
        <v>404</v>
      </c>
      <c r="Y16" s="41" t="s">
        <v>147</v>
      </c>
      <c r="Z16" s="37">
        <v>222695</v>
      </c>
      <c r="AA16" s="37">
        <v>222695</v>
      </c>
      <c r="AB16" s="35">
        <v>0</v>
      </c>
      <c r="AC16" s="35">
        <v>0</v>
      </c>
      <c r="AD16" s="35"/>
      <c r="AE16" s="35" t="s">
        <v>141</v>
      </c>
      <c r="AF16" s="37">
        <v>222695</v>
      </c>
      <c r="AG16" s="35">
        <v>0</v>
      </c>
      <c r="AH16" s="35"/>
      <c r="AI16" s="35"/>
      <c r="AJ16" s="35"/>
      <c r="AK16" s="35" t="s">
        <v>148</v>
      </c>
      <c r="AL16" s="35"/>
      <c r="AM16" s="35" t="s">
        <v>149</v>
      </c>
      <c r="AN16" s="45">
        <v>222695</v>
      </c>
      <c r="AO16" s="38">
        <v>0</v>
      </c>
      <c r="AP16" s="38">
        <v>0</v>
      </c>
      <c r="AQ16" s="38">
        <v>0</v>
      </c>
      <c r="AR16" s="38">
        <v>0</v>
      </c>
      <c r="AS16" s="38">
        <v>0</v>
      </c>
      <c r="AT16" s="38">
        <v>0</v>
      </c>
      <c r="AU16" s="38">
        <v>0</v>
      </c>
      <c r="AV16" s="38">
        <v>0</v>
      </c>
      <c r="AW16" s="45">
        <v>222695</v>
      </c>
      <c r="AX16" s="38"/>
      <c r="AY16" s="38">
        <v>2201511282</v>
      </c>
      <c r="AZ16" s="38">
        <v>45441</v>
      </c>
      <c r="BA16" s="38"/>
      <c r="BB16" s="38"/>
    </row>
    <row r="17" spans="1:54" s="42" customFormat="1" ht="10" x14ac:dyDescent="0.2">
      <c r="A17" s="38">
        <v>890312380</v>
      </c>
      <c r="B17" s="40" t="s">
        <v>108</v>
      </c>
      <c r="C17" s="38" t="s">
        <v>17</v>
      </c>
      <c r="D17" s="38">
        <v>51321</v>
      </c>
      <c r="E17" s="38" t="s">
        <v>210</v>
      </c>
      <c r="F17" s="38" t="s">
        <v>211</v>
      </c>
      <c r="G17" s="43">
        <v>45587</v>
      </c>
      <c r="H17" s="43" t="s">
        <v>229</v>
      </c>
      <c r="I17" s="45">
        <v>266957</v>
      </c>
      <c r="J17" s="45">
        <v>266957</v>
      </c>
      <c r="K17" s="32" t="s">
        <v>13</v>
      </c>
      <c r="L17" s="33" t="s">
        <v>14</v>
      </c>
      <c r="M17" s="34" t="s">
        <v>15</v>
      </c>
      <c r="N17" s="33" t="s">
        <v>16</v>
      </c>
      <c r="O17" s="38" t="s">
        <v>239</v>
      </c>
      <c r="P17" s="38" t="s">
        <v>237</v>
      </c>
      <c r="Q17" s="35">
        <v>0</v>
      </c>
      <c r="R17" s="35"/>
      <c r="S17" s="35" t="s">
        <v>131</v>
      </c>
      <c r="T17" s="36">
        <v>45587</v>
      </c>
      <c r="U17" s="36">
        <v>45603</v>
      </c>
      <c r="V17" s="36">
        <v>45624</v>
      </c>
      <c r="W17" s="36"/>
      <c r="X17" s="41">
        <v>123</v>
      </c>
      <c r="Y17" s="41" t="s">
        <v>132</v>
      </c>
      <c r="Z17" s="37">
        <v>266957</v>
      </c>
      <c r="AA17" s="37">
        <v>266957</v>
      </c>
      <c r="AB17" s="35">
        <v>0</v>
      </c>
      <c r="AC17" s="35">
        <v>0</v>
      </c>
      <c r="AD17" s="35"/>
      <c r="AE17" s="35" t="s">
        <v>141</v>
      </c>
      <c r="AF17" s="37">
        <v>266957</v>
      </c>
      <c r="AG17" s="35">
        <v>0</v>
      </c>
      <c r="AH17" s="35"/>
      <c r="AI17" s="35"/>
      <c r="AJ17" s="35"/>
      <c r="AK17" s="35" t="s">
        <v>142</v>
      </c>
      <c r="AL17" s="35"/>
      <c r="AM17" s="35" t="s">
        <v>138</v>
      </c>
      <c r="AN17" s="45">
        <v>266957</v>
      </c>
      <c r="AO17" s="38">
        <v>0</v>
      </c>
      <c r="AP17" s="38">
        <v>0</v>
      </c>
      <c r="AQ17" s="38">
        <v>0</v>
      </c>
      <c r="AR17" s="38">
        <v>0</v>
      </c>
      <c r="AS17" s="38">
        <v>0</v>
      </c>
      <c r="AT17" s="38">
        <v>0</v>
      </c>
      <c r="AU17" s="38">
        <v>0</v>
      </c>
      <c r="AV17" s="38">
        <v>0</v>
      </c>
      <c r="AW17" s="45">
        <v>266957</v>
      </c>
      <c r="AX17" s="38"/>
      <c r="AY17" s="38">
        <v>4800067006</v>
      </c>
      <c r="AZ17" s="38">
        <v>45685</v>
      </c>
      <c r="BA17" s="38"/>
      <c r="BB17" s="38"/>
    </row>
    <row r="18" spans="1:54" s="42" customFormat="1" ht="10" x14ac:dyDescent="0.2">
      <c r="A18" s="38">
        <v>890312380</v>
      </c>
      <c r="B18" s="40" t="s">
        <v>108</v>
      </c>
      <c r="C18" s="38" t="s">
        <v>17</v>
      </c>
      <c r="D18" s="38">
        <v>46905</v>
      </c>
      <c r="E18" s="38" t="s">
        <v>214</v>
      </c>
      <c r="F18" s="38" t="s">
        <v>215</v>
      </c>
      <c r="G18" s="43">
        <v>45531</v>
      </c>
      <c r="H18" s="43" t="s">
        <v>236</v>
      </c>
      <c r="I18" s="45">
        <v>667234</v>
      </c>
      <c r="J18" s="45">
        <v>566648</v>
      </c>
      <c r="K18" s="32" t="s">
        <v>13</v>
      </c>
      <c r="L18" s="33" t="s">
        <v>14</v>
      </c>
      <c r="M18" s="34" t="s">
        <v>15</v>
      </c>
      <c r="N18" s="33" t="s">
        <v>16</v>
      </c>
      <c r="O18" s="38" t="s">
        <v>240</v>
      </c>
      <c r="P18" s="38" t="s">
        <v>237</v>
      </c>
      <c r="Q18" s="35">
        <v>0</v>
      </c>
      <c r="R18" s="35"/>
      <c r="S18" s="35" t="s">
        <v>131</v>
      </c>
      <c r="T18" s="36">
        <v>45531</v>
      </c>
      <c r="U18" s="36">
        <v>45540</v>
      </c>
      <c r="V18" s="36">
        <v>45553</v>
      </c>
      <c r="W18" s="36"/>
      <c r="X18" s="41">
        <v>194</v>
      </c>
      <c r="Y18" s="41" t="s">
        <v>201</v>
      </c>
      <c r="Z18" s="37">
        <v>667234</v>
      </c>
      <c r="AA18" s="37">
        <v>667234</v>
      </c>
      <c r="AB18" s="35">
        <v>0</v>
      </c>
      <c r="AC18" s="35">
        <v>0</v>
      </c>
      <c r="AD18" s="35"/>
      <c r="AE18" s="35" t="s">
        <v>141</v>
      </c>
      <c r="AF18" s="37">
        <v>667234</v>
      </c>
      <c r="AG18" s="35">
        <v>0</v>
      </c>
      <c r="AH18" s="35"/>
      <c r="AI18" s="35"/>
      <c r="AJ18" s="35"/>
      <c r="AK18" s="35" t="s">
        <v>148</v>
      </c>
      <c r="AL18" s="35"/>
      <c r="AM18" s="35" t="s">
        <v>138</v>
      </c>
      <c r="AN18" s="45">
        <v>566648</v>
      </c>
      <c r="AO18" s="38">
        <v>0</v>
      </c>
      <c r="AP18" s="38">
        <v>0</v>
      </c>
      <c r="AQ18" s="38">
        <v>0</v>
      </c>
      <c r="AR18" s="38">
        <v>0</v>
      </c>
      <c r="AS18" s="38">
        <v>0</v>
      </c>
      <c r="AT18" s="38">
        <v>0</v>
      </c>
      <c r="AU18" s="38">
        <v>0</v>
      </c>
      <c r="AV18" s="38">
        <v>0</v>
      </c>
      <c r="AW18" s="45">
        <v>667234</v>
      </c>
      <c r="AX18" s="38"/>
      <c r="AY18" s="38">
        <v>2201561964</v>
      </c>
      <c r="AZ18" s="38">
        <v>45595</v>
      </c>
      <c r="BA18" s="38"/>
      <c r="BB18" s="38"/>
    </row>
    <row r="19" spans="1:54" s="42" customFormat="1" ht="10" x14ac:dyDescent="0.2">
      <c r="A19" s="38">
        <v>890312380</v>
      </c>
      <c r="B19" s="40" t="s">
        <v>108</v>
      </c>
      <c r="C19" s="38" t="s">
        <v>17</v>
      </c>
      <c r="D19" s="38">
        <v>19716</v>
      </c>
      <c r="E19" s="38" t="s">
        <v>109</v>
      </c>
      <c r="F19" s="38" t="s">
        <v>110</v>
      </c>
      <c r="G19" s="43">
        <v>45193</v>
      </c>
      <c r="H19" s="43" t="s">
        <v>216</v>
      </c>
      <c r="I19" s="45">
        <v>142258</v>
      </c>
      <c r="J19" s="45">
        <v>142258</v>
      </c>
      <c r="K19" s="32" t="s">
        <v>13</v>
      </c>
      <c r="L19" s="33" t="s">
        <v>14</v>
      </c>
      <c r="M19" s="34" t="s">
        <v>15</v>
      </c>
      <c r="N19" s="33" t="s">
        <v>16</v>
      </c>
      <c r="O19" s="38" t="s">
        <v>238</v>
      </c>
      <c r="P19" s="35" t="s">
        <v>111</v>
      </c>
      <c r="Q19" s="35">
        <v>0</v>
      </c>
      <c r="R19" s="35"/>
      <c r="S19" s="35" t="s">
        <v>112</v>
      </c>
      <c r="T19" s="36">
        <v>45193</v>
      </c>
      <c r="U19" s="36">
        <v>45639</v>
      </c>
      <c r="V19" s="36"/>
      <c r="W19" s="36">
        <v>45677</v>
      </c>
      <c r="X19" s="41">
        <v>70</v>
      </c>
      <c r="Y19" s="41" t="s">
        <v>113</v>
      </c>
      <c r="Z19" s="37">
        <v>142258</v>
      </c>
      <c r="AA19" s="37">
        <v>142258</v>
      </c>
      <c r="AB19" s="37">
        <v>142258</v>
      </c>
      <c r="AC19" s="35">
        <v>0</v>
      </c>
      <c r="AD19" s="35" t="s">
        <v>114</v>
      </c>
      <c r="AE19" s="35"/>
      <c r="AF19" s="35">
        <v>0</v>
      </c>
      <c r="AG19" s="37">
        <v>142258</v>
      </c>
      <c r="AH19" s="35" t="s">
        <v>83</v>
      </c>
      <c r="AI19" s="35" t="s">
        <v>115</v>
      </c>
      <c r="AJ19" s="35" t="s">
        <v>116</v>
      </c>
      <c r="AK19" s="35" t="s">
        <v>117</v>
      </c>
      <c r="AL19" s="35" t="s">
        <v>118</v>
      </c>
      <c r="AM19" s="35"/>
      <c r="AN19" s="38">
        <v>0</v>
      </c>
      <c r="AO19" s="45">
        <v>142258</v>
      </c>
      <c r="AP19" s="38">
        <v>0</v>
      </c>
      <c r="AQ19" s="38">
        <v>0</v>
      </c>
      <c r="AR19" s="38">
        <v>0</v>
      </c>
      <c r="AS19" s="38">
        <v>0</v>
      </c>
      <c r="AT19" s="38">
        <v>0</v>
      </c>
      <c r="AU19" s="38">
        <v>0</v>
      </c>
      <c r="AV19" s="38">
        <v>0</v>
      </c>
      <c r="AW19" s="38">
        <v>0</v>
      </c>
      <c r="AX19" s="38"/>
      <c r="AY19" s="38"/>
      <c r="AZ19" s="38"/>
      <c r="BA19" s="38"/>
      <c r="BB19" s="38"/>
    </row>
    <row r="20" spans="1:54" s="42" customFormat="1" ht="10" x14ac:dyDescent="0.2">
      <c r="A20" s="38">
        <v>890312380</v>
      </c>
      <c r="B20" s="40" t="s">
        <v>108</v>
      </c>
      <c r="C20" s="38" t="s">
        <v>17</v>
      </c>
      <c r="D20" s="38">
        <v>24242</v>
      </c>
      <c r="E20" s="38" t="s">
        <v>119</v>
      </c>
      <c r="F20" s="38" t="s">
        <v>120</v>
      </c>
      <c r="G20" s="43">
        <v>45241</v>
      </c>
      <c r="H20" s="43" t="s">
        <v>217</v>
      </c>
      <c r="I20" s="45">
        <v>99560</v>
      </c>
      <c r="J20" s="45">
        <v>99560</v>
      </c>
      <c r="K20" s="32" t="s">
        <v>13</v>
      </c>
      <c r="L20" s="33" t="s">
        <v>14</v>
      </c>
      <c r="M20" s="34" t="s">
        <v>15</v>
      </c>
      <c r="N20" s="33" t="s">
        <v>16</v>
      </c>
      <c r="O20" s="38" t="s">
        <v>238</v>
      </c>
      <c r="P20" s="35" t="s">
        <v>111</v>
      </c>
      <c r="Q20" s="35">
        <v>0</v>
      </c>
      <c r="R20" s="35"/>
      <c r="S20" s="35" t="s">
        <v>112</v>
      </c>
      <c r="T20" s="36">
        <v>45241</v>
      </c>
      <c r="U20" s="36">
        <v>45639</v>
      </c>
      <c r="V20" s="36"/>
      <c r="W20" s="36">
        <v>45677</v>
      </c>
      <c r="X20" s="41">
        <v>70</v>
      </c>
      <c r="Y20" s="41" t="s">
        <v>113</v>
      </c>
      <c r="Z20" s="37">
        <v>99560</v>
      </c>
      <c r="AA20" s="37">
        <v>99560</v>
      </c>
      <c r="AB20" s="37">
        <v>99560</v>
      </c>
      <c r="AC20" s="35">
        <v>0</v>
      </c>
      <c r="AD20" s="35" t="s">
        <v>121</v>
      </c>
      <c r="AE20" s="35"/>
      <c r="AF20" s="35">
        <v>0</v>
      </c>
      <c r="AG20" s="37">
        <v>99560</v>
      </c>
      <c r="AH20" s="35" t="s">
        <v>83</v>
      </c>
      <c r="AI20" s="35" t="s">
        <v>122</v>
      </c>
      <c r="AJ20" s="35" t="s">
        <v>123</v>
      </c>
      <c r="AK20" s="35" t="s">
        <v>124</v>
      </c>
      <c r="AL20" s="35" t="s">
        <v>118</v>
      </c>
      <c r="AM20" s="35"/>
      <c r="AN20" s="38">
        <v>0</v>
      </c>
      <c r="AO20" s="45">
        <v>99560</v>
      </c>
      <c r="AP20" s="38">
        <v>0</v>
      </c>
      <c r="AQ20" s="38">
        <v>0</v>
      </c>
      <c r="AR20" s="38">
        <v>0</v>
      </c>
      <c r="AS20" s="38">
        <v>0</v>
      </c>
      <c r="AT20" s="38">
        <v>0</v>
      </c>
      <c r="AU20" s="38">
        <v>0</v>
      </c>
      <c r="AV20" s="38">
        <v>0</v>
      </c>
      <c r="AW20" s="38">
        <v>0</v>
      </c>
      <c r="AX20" s="38"/>
      <c r="AY20" s="38"/>
      <c r="AZ20" s="38"/>
      <c r="BA20" s="38"/>
      <c r="BB20" s="38"/>
    </row>
    <row r="21" spans="1:54" s="42" customFormat="1" ht="10" x14ac:dyDescent="0.2">
      <c r="A21" s="38">
        <v>890312380</v>
      </c>
      <c r="B21" s="40" t="s">
        <v>108</v>
      </c>
      <c r="C21" s="38" t="s">
        <v>17</v>
      </c>
      <c r="D21" s="38">
        <v>27662</v>
      </c>
      <c r="E21" s="38" t="s">
        <v>125</v>
      </c>
      <c r="F21" s="38" t="s">
        <v>126</v>
      </c>
      <c r="G21" s="43">
        <v>45286</v>
      </c>
      <c r="H21" s="43" t="s">
        <v>218</v>
      </c>
      <c r="I21" s="45">
        <v>134440</v>
      </c>
      <c r="J21" s="45">
        <v>134440</v>
      </c>
      <c r="K21" s="34" t="s">
        <v>13</v>
      </c>
      <c r="L21" s="38" t="s">
        <v>14</v>
      </c>
      <c r="M21" s="34" t="s">
        <v>15</v>
      </c>
      <c r="N21" s="38" t="s">
        <v>16</v>
      </c>
      <c r="O21" s="38" t="s">
        <v>238</v>
      </c>
      <c r="P21" s="35" t="s">
        <v>111</v>
      </c>
      <c r="Q21" s="35">
        <v>0</v>
      </c>
      <c r="R21" s="35"/>
      <c r="S21" s="35" t="s">
        <v>112</v>
      </c>
      <c r="T21" s="36">
        <v>45286</v>
      </c>
      <c r="U21" s="36">
        <v>45639</v>
      </c>
      <c r="V21" s="36"/>
      <c r="W21" s="36">
        <v>45677</v>
      </c>
      <c r="X21" s="41">
        <v>70</v>
      </c>
      <c r="Y21" s="41" t="s">
        <v>113</v>
      </c>
      <c r="Z21" s="37">
        <v>134440</v>
      </c>
      <c r="AA21" s="37">
        <v>134440</v>
      </c>
      <c r="AB21" s="37">
        <v>134440</v>
      </c>
      <c r="AC21" s="35">
        <v>0</v>
      </c>
      <c r="AD21" s="35" t="s">
        <v>127</v>
      </c>
      <c r="AE21" s="35"/>
      <c r="AF21" s="35">
        <v>0</v>
      </c>
      <c r="AG21" s="37">
        <v>134440</v>
      </c>
      <c r="AH21" s="35" t="s">
        <v>83</v>
      </c>
      <c r="AI21" s="35" t="s">
        <v>128</v>
      </c>
      <c r="AJ21" s="35" t="s">
        <v>123</v>
      </c>
      <c r="AK21" s="35" t="s">
        <v>117</v>
      </c>
      <c r="AL21" s="35" t="s">
        <v>118</v>
      </c>
      <c r="AM21" s="35"/>
      <c r="AN21" s="38">
        <v>0</v>
      </c>
      <c r="AO21" s="45">
        <v>134440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/>
      <c r="AY21" s="38"/>
      <c r="AZ21" s="38"/>
      <c r="BA21" s="38"/>
      <c r="BB21" s="38"/>
    </row>
    <row r="22" spans="1:54" s="42" customFormat="1" ht="10" x14ac:dyDescent="0.2">
      <c r="A22" s="38">
        <v>890312380</v>
      </c>
      <c r="B22" s="40" t="s">
        <v>108</v>
      </c>
      <c r="C22" s="38" t="s">
        <v>17</v>
      </c>
      <c r="D22" s="38">
        <v>55199</v>
      </c>
      <c r="E22" s="38" t="s">
        <v>136</v>
      </c>
      <c r="F22" s="38" t="s">
        <v>137</v>
      </c>
      <c r="G22" s="43">
        <v>45640</v>
      </c>
      <c r="H22" s="43" t="s">
        <v>219</v>
      </c>
      <c r="I22" s="45">
        <v>15300</v>
      </c>
      <c r="J22" s="45">
        <v>15300</v>
      </c>
      <c r="K22" s="32" t="s">
        <v>13</v>
      </c>
      <c r="L22" s="33" t="s">
        <v>14</v>
      </c>
      <c r="M22" s="34" t="s">
        <v>15</v>
      </c>
      <c r="N22" s="33" t="s">
        <v>16</v>
      </c>
      <c r="O22" s="38" t="e">
        <v>#N/A</v>
      </c>
      <c r="P22" s="38" t="s">
        <v>242</v>
      </c>
      <c r="Q22" s="35">
        <v>0</v>
      </c>
      <c r="R22" s="35"/>
      <c r="S22" s="35" t="s">
        <v>131</v>
      </c>
      <c r="T22" s="36">
        <v>45640</v>
      </c>
      <c r="U22" s="36">
        <v>45664</v>
      </c>
      <c r="V22" s="36">
        <v>45677</v>
      </c>
      <c r="W22" s="36"/>
      <c r="X22" s="41">
        <v>70</v>
      </c>
      <c r="Y22" s="41" t="s">
        <v>113</v>
      </c>
      <c r="Z22" s="37">
        <v>15300</v>
      </c>
      <c r="AA22" s="37">
        <v>15300</v>
      </c>
      <c r="AB22" s="35">
        <v>0</v>
      </c>
      <c r="AC22" s="35">
        <v>0</v>
      </c>
      <c r="AD22" s="35"/>
      <c r="AE22" s="35" t="s">
        <v>133</v>
      </c>
      <c r="AF22" s="37">
        <v>15300</v>
      </c>
      <c r="AG22" s="35">
        <v>0</v>
      </c>
      <c r="AH22" s="35"/>
      <c r="AI22" s="35"/>
      <c r="AJ22" s="35"/>
      <c r="AK22" s="35" t="s">
        <v>134</v>
      </c>
      <c r="AL22" s="35"/>
      <c r="AM22" s="35" t="s">
        <v>138</v>
      </c>
      <c r="AN22" s="38">
        <v>0</v>
      </c>
      <c r="AO22" s="38">
        <v>0</v>
      </c>
      <c r="AP22" s="38">
        <v>0</v>
      </c>
      <c r="AQ22" s="38">
        <v>0</v>
      </c>
      <c r="AR22" s="38">
        <v>0</v>
      </c>
      <c r="AS22" s="38">
        <v>0</v>
      </c>
      <c r="AT22" s="45">
        <v>15300</v>
      </c>
      <c r="AU22" s="38">
        <v>0</v>
      </c>
      <c r="AV22" s="38">
        <v>0</v>
      </c>
      <c r="AW22" s="38">
        <v>0</v>
      </c>
      <c r="AX22" s="38"/>
      <c r="AY22" s="38"/>
      <c r="AZ22" s="38"/>
      <c r="BA22" s="38"/>
      <c r="BB22" s="38"/>
    </row>
    <row r="23" spans="1:54" s="42" customFormat="1" ht="10" x14ac:dyDescent="0.2">
      <c r="A23" s="38">
        <v>890312380</v>
      </c>
      <c r="B23" s="40" t="s">
        <v>108</v>
      </c>
      <c r="C23" s="38" t="s">
        <v>17</v>
      </c>
      <c r="D23" s="38">
        <v>21127</v>
      </c>
      <c r="E23" s="38" t="s">
        <v>143</v>
      </c>
      <c r="F23" s="38" t="s">
        <v>144</v>
      </c>
      <c r="G23" s="43" t="s">
        <v>221</v>
      </c>
      <c r="H23" s="43" t="s">
        <v>222</v>
      </c>
      <c r="I23" s="45">
        <v>79039</v>
      </c>
      <c r="J23" s="45">
        <v>79039</v>
      </c>
      <c r="K23" s="34" t="s">
        <v>13</v>
      </c>
      <c r="L23" s="38" t="s">
        <v>14</v>
      </c>
      <c r="M23" s="34" t="s">
        <v>15</v>
      </c>
      <c r="N23" s="38" t="s">
        <v>16</v>
      </c>
      <c r="O23" s="38" t="s">
        <v>241</v>
      </c>
      <c r="P23" s="38" t="s">
        <v>242</v>
      </c>
      <c r="Q23" s="35">
        <v>0</v>
      </c>
      <c r="R23" s="35"/>
      <c r="S23" s="35" t="s">
        <v>131</v>
      </c>
      <c r="T23" s="36">
        <v>45206</v>
      </c>
      <c r="U23" s="36">
        <v>45639</v>
      </c>
      <c r="V23" s="36">
        <v>45677</v>
      </c>
      <c r="W23" s="36"/>
      <c r="X23" s="41">
        <v>70</v>
      </c>
      <c r="Y23" s="41" t="s">
        <v>113</v>
      </c>
      <c r="Z23" s="37">
        <v>79039</v>
      </c>
      <c r="AA23" s="37">
        <v>79039</v>
      </c>
      <c r="AB23" s="35">
        <v>0</v>
      </c>
      <c r="AC23" s="35">
        <v>0</v>
      </c>
      <c r="AD23" s="35"/>
      <c r="AE23" s="35" t="s">
        <v>133</v>
      </c>
      <c r="AF23" s="37">
        <v>79039</v>
      </c>
      <c r="AG23" s="35">
        <v>0</v>
      </c>
      <c r="AH23" s="35"/>
      <c r="AI23" s="35"/>
      <c r="AJ23" s="35"/>
      <c r="AK23" s="35" t="s">
        <v>117</v>
      </c>
      <c r="AL23" s="35"/>
      <c r="AM23" s="35" t="s">
        <v>135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38">
        <v>0</v>
      </c>
      <c r="AT23" s="45">
        <v>79039</v>
      </c>
      <c r="AU23" s="38">
        <v>0</v>
      </c>
      <c r="AV23" s="38">
        <v>0</v>
      </c>
      <c r="AW23" s="38">
        <v>0</v>
      </c>
      <c r="AX23" s="38"/>
      <c r="AY23" s="38"/>
      <c r="AZ23" s="38"/>
      <c r="BA23" s="38"/>
      <c r="BB23" s="38"/>
    </row>
    <row r="24" spans="1:54" s="42" customFormat="1" ht="10" x14ac:dyDescent="0.2">
      <c r="A24" s="38">
        <v>890312380</v>
      </c>
      <c r="B24" s="40" t="s">
        <v>108</v>
      </c>
      <c r="C24" s="38" t="s">
        <v>17</v>
      </c>
      <c r="D24" s="38">
        <v>55983</v>
      </c>
      <c r="E24" s="38" t="s">
        <v>152</v>
      </c>
      <c r="F24" s="38" t="s">
        <v>153</v>
      </c>
      <c r="G24" s="43">
        <v>45656</v>
      </c>
      <c r="H24" s="43" t="s">
        <v>225</v>
      </c>
      <c r="I24" s="45">
        <v>82622</v>
      </c>
      <c r="J24" s="45">
        <v>82622</v>
      </c>
      <c r="K24" s="32" t="s">
        <v>13</v>
      </c>
      <c r="L24" s="33" t="s">
        <v>14</v>
      </c>
      <c r="M24" s="34" t="s">
        <v>15</v>
      </c>
      <c r="N24" s="33" t="s">
        <v>16</v>
      </c>
      <c r="O24" s="38" t="e">
        <v>#N/A</v>
      </c>
      <c r="P24" s="38" t="s">
        <v>242</v>
      </c>
      <c r="Q24" s="35">
        <v>0</v>
      </c>
      <c r="R24" s="35"/>
      <c r="S24" s="35" t="s">
        <v>131</v>
      </c>
      <c r="T24" s="36">
        <v>45656</v>
      </c>
      <c r="U24" s="36">
        <v>45664</v>
      </c>
      <c r="V24" s="36">
        <v>45680</v>
      </c>
      <c r="W24" s="36"/>
      <c r="X24" s="41">
        <v>67</v>
      </c>
      <c r="Y24" s="41" t="s">
        <v>113</v>
      </c>
      <c r="Z24" s="37">
        <v>82622</v>
      </c>
      <c r="AA24" s="37">
        <v>82622</v>
      </c>
      <c r="AB24" s="35">
        <v>0</v>
      </c>
      <c r="AC24" s="35">
        <v>0</v>
      </c>
      <c r="AD24" s="35"/>
      <c r="AE24" s="35" t="s">
        <v>141</v>
      </c>
      <c r="AF24" s="37">
        <v>82622</v>
      </c>
      <c r="AG24" s="35">
        <v>0</v>
      </c>
      <c r="AH24" s="35"/>
      <c r="AI24" s="35"/>
      <c r="AJ24" s="35"/>
      <c r="AK24" s="35" t="s">
        <v>142</v>
      </c>
      <c r="AL24" s="35"/>
      <c r="AM24" s="35" t="s">
        <v>138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38">
        <v>0</v>
      </c>
      <c r="AT24" s="45">
        <v>82622</v>
      </c>
      <c r="AU24" s="38">
        <v>0</v>
      </c>
      <c r="AV24" s="38">
        <v>0</v>
      </c>
      <c r="AW24" s="38">
        <v>0</v>
      </c>
      <c r="AX24" s="38"/>
      <c r="AY24" s="38"/>
      <c r="AZ24" s="38"/>
      <c r="BA24" s="38"/>
      <c r="BB24" s="38"/>
    </row>
    <row r="25" spans="1:54" s="42" customFormat="1" ht="10" x14ac:dyDescent="0.2">
      <c r="A25" s="38">
        <v>890312380</v>
      </c>
      <c r="B25" s="40" t="s">
        <v>108</v>
      </c>
      <c r="C25" s="38" t="s">
        <v>17</v>
      </c>
      <c r="D25" s="38">
        <v>55984</v>
      </c>
      <c r="E25" s="38" t="s">
        <v>154</v>
      </c>
      <c r="F25" s="38" t="s">
        <v>155</v>
      </c>
      <c r="G25" s="43">
        <v>45656</v>
      </c>
      <c r="H25" s="43" t="s">
        <v>225</v>
      </c>
      <c r="I25" s="45">
        <v>82622</v>
      </c>
      <c r="J25" s="45">
        <v>82622</v>
      </c>
      <c r="K25" s="34" t="s">
        <v>13</v>
      </c>
      <c r="L25" s="38" t="s">
        <v>14</v>
      </c>
      <c r="M25" s="34" t="s">
        <v>15</v>
      </c>
      <c r="N25" s="38" t="s">
        <v>16</v>
      </c>
      <c r="O25" s="38" t="e">
        <v>#N/A</v>
      </c>
      <c r="P25" s="38" t="s">
        <v>242</v>
      </c>
      <c r="Q25" s="35">
        <v>0</v>
      </c>
      <c r="R25" s="35"/>
      <c r="S25" s="35" t="s">
        <v>131</v>
      </c>
      <c r="T25" s="36">
        <v>45656</v>
      </c>
      <c r="U25" s="36">
        <v>45664</v>
      </c>
      <c r="V25" s="36">
        <v>45680</v>
      </c>
      <c r="W25" s="36"/>
      <c r="X25" s="41">
        <v>67</v>
      </c>
      <c r="Y25" s="41" t="s">
        <v>113</v>
      </c>
      <c r="Z25" s="37">
        <v>82622</v>
      </c>
      <c r="AA25" s="37">
        <v>82622</v>
      </c>
      <c r="AB25" s="35">
        <v>0</v>
      </c>
      <c r="AC25" s="35">
        <v>0</v>
      </c>
      <c r="AD25" s="35"/>
      <c r="AE25" s="35" t="s">
        <v>141</v>
      </c>
      <c r="AF25" s="37">
        <v>82622</v>
      </c>
      <c r="AG25" s="35">
        <v>0</v>
      </c>
      <c r="AH25" s="35"/>
      <c r="AI25" s="35"/>
      <c r="AJ25" s="35"/>
      <c r="AK25" s="35" t="s">
        <v>142</v>
      </c>
      <c r="AL25" s="35"/>
      <c r="AM25" s="35" t="s">
        <v>138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38">
        <v>0</v>
      </c>
      <c r="AT25" s="45">
        <v>82622</v>
      </c>
      <c r="AU25" s="38">
        <v>0</v>
      </c>
      <c r="AV25" s="38">
        <v>0</v>
      </c>
      <c r="AW25" s="38">
        <v>0</v>
      </c>
      <c r="AX25" s="38"/>
      <c r="AY25" s="38"/>
      <c r="AZ25" s="38"/>
      <c r="BA25" s="38"/>
      <c r="BB25" s="38"/>
    </row>
    <row r="26" spans="1:54" s="42" customFormat="1" ht="10" x14ac:dyDescent="0.2">
      <c r="A26" s="38">
        <v>890312380</v>
      </c>
      <c r="B26" s="40" t="s">
        <v>108</v>
      </c>
      <c r="C26" s="38" t="s">
        <v>17</v>
      </c>
      <c r="D26" s="38">
        <v>57728</v>
      </c>
      <c r="E26" s="38" t="s">
        <v>161</v>
      </c>
      <c r="F26" s="38" t="s">
        <v>162</v>
      </c>
      <c r="G26" s="43">
        <v>45681</v>
      </c>
      <c r="H26" s="43">
        <v>45698</v>
      </c>
      <c r="I26" s="45">
        <v>91495</v>
      </c>
      <c r="J26" s="45">
        <v>91495</v>
      </c>
      <c r="K26" s="32" t="s">
        <v>13</v>
      </c>
      <c r="L26" s="33" t="s">
        <v>14</v>
      </c>
      <c r="M26" s="34" t="s">
        <v>15</v>
      </c>
      <c r="N26" s="33" t="s">
        <v>16</v>
      </c>
      <c r="O26" s="38" t="e">
        <v>#N/A</v>
      </c>
      <c r="P26" s="38" t="s">
        <v>242</v>
      </c>
      <c r="Q26" s="35">
        <v>0</v>
      </c>
      <c r="R26" s="35"/>
      <c r="S26" s="35" t="s">
        <v>131</v>
      </c>
      <c r="T26" s="36">
        <v>45681</v>
      </c>
      <c r="U26" s="36">
        <v>45698</v>
      </c>
      <c r="V26" s="36">
        <v>45713</v>
      </c>
      <c r="W26" s="36"/>
      <c r="X26" s="41">
        <v>34</v>
      </c>
      <c r="Y26" s="41" t="s">
        <v>163</v>
      </c>
      <c r="Z26" s="37">
        <v>91495</v>
      </c>
      <c r="AA26" s="37">
        <v>91495</v>
      </c>
      <c r="AB26" s="35">
        <v>0</v>
      </c>
      <c r="AC26" s="35">
        <v>0</v>
      </c>
      <c r="AD26" s="35"/>
      <c r="AE26" s="35" t="s">
        <v>164</v>
      </c>
      <c r="AF26" s="37">
        <v>91495</v>
      </c>
      <c r="AG26" s="35">
        <v>0</v>
      </c>
      <c r="AH26" s="35"/>
      <c r="AI26" s="35"/>
      <c r="AJ26" s="35"/>
      <c r="AK26" s="35" t="s">
        <v>148</v>
      </c>
      <c r="AL26" s="35"/>
      <c r="AM26" s="35" t="s">
        <v>138</v>
      </c>
      <c r="AN26" s="38">
        <v>0</v>
      </c>
      <c r="AO26" s="38">
        <v>0</v>
      </c>
      <c r="AP26" s="38">
        <v>0</v>
      </c>
      <c r="AQ26" s="38">
        <v>0</v>
      </c>
      <c r="AR26" s="38">
        <v>0</v>
      </c>
      <c r="AS26" s="38">
        <v>0</v>
      </c>
      <c r="AT26" s="45">
        <v>91495</v>
      </c>
      <c r="AU26" s="38">
        <v>0</v>
      </c>
      <c r="AV26" s="38">
        <v>0</v>
      </c>
      <c r="AW26" s="38">
        <v>0</v>
      </c>
      <c r="AX26" s="38"/>
      <c r="AY26" s="38"/>
      <c r="AZ26" s="38"/>
      <c r="BA26" s="38"/>
      <c r="BB26" s="38"/>
    </row>
    <row r="27" spans="1:54" s="42" customFormat="1" ht="10" x14ac:dyDescent="0.2">
      <c r="A27" s="38">
        <v>890312380</v>
      </c>
      <c r="B27" s="40" t="s">
        <v>108</v>
      </c>
      <c r="C27" s="38" t="s">
        <v>17</v>
      </c>
      <c r="D27" s="38">
        <v>55892</v>
      </c>
      <c r="E27" s="38" t="s">
        <v>167</v>
      </c>
      <c r="F27" s="38" t="s">
        <v>168</v>
      </c>
      <c r="G27" s="43">
        <v>45655</v>
      </c>
      <c r="H27" s="43" t="s">
        <v>225</v>
      </c>
      <c r="I27" s="45">
        <v>95431</v>
      </c>
      <c r="J27" s="45">
        <v>95431</v>
      </c>
      <c r="K27" s="34" t="s">
        <v>13</v>
      </c>
      <c r="L27" s="38" t="s">
        <v>14</v>
      </c>
      <c r="M27" s="34" t="s">
        <v>15</v>
      </c>
      <c r="N27" s="38" t="s">
        <v>16</v>
      </c>
      <c r="O27" s="38" t="e">
        <v>#N/A</v>
      </c>
      <c r="P27" s="38" t="s">
        <v>242</v>
      </c>
      <c r="Q27" s="35">
        <v>0</v>
      </c>
      <c r="R27" s="35"/>
      <c r="S27" s="35" t="s">
        <v>131</v>
      </c>
      <c r="T27" s="36">
        <v>45655</v>
      </c>
      <c r="U27" s="36">
        <v>45664</v>
      </c>
      <c r="V27" s="36">
        <v>45684</v>
      </c>
      <c r="W27" s="36"/>
      <c r="X27" s="41">
        <v>63</v>
      </c>
      <c r="Y27" s="41" t="s">
        <v>113</v>
      </c>
      <c r="Z27" s="37">
        <v>95431</v>
      </c>
      <c r="AA27" s="37">
        <v>95431</v>
      </c>
      <c r="AB27" s="35">
        <v>0</v>
      </c>
      <c r="AC27" s="35">
        <v>0</v>
      </c>
      <c r="AD27" s="35"/>
      <c r="AE27" s="35" t="s">
        <v>141</v>
      </c>
      <c r="AF27" s="37">
        <v>95431</v>
      </c>
      <c r="AG27" s="35">
        <v>0</v>
      </c>
      <c r="AH27" s="35"/>
      <c r="AI27" s="35"/>
      <c r="AJ27" s="35"/>
      <c r="AK27" s="35" t="s">
        <v>142</v>
      </c>
      <c r="AL27" s="35"/>
      <c r="AM27" s="35" t="s">
        <v>138</v>
      </c>
      <c r="AN27" s="38">
        <v>0</v>
      </c>
      <c r="AO27" s="38">
        <v>0</v>
      </c>
      <c r="AP27" s="38">
        <v>0</v>
      </c>
      <c r="AQ27" s="38">
        <v>0</v>
      </c>
      <c r="AR27" s="38">
        <v>0</v>
      </c>
      <c r="AS27" s="38">
        <v>0</v>
      </c>
      <c r="AT27" s="45">
        <v>95431</v>
      </c>
      <c r="AU27" s="38">
        <v>0</v>
      </c>
      <c r="AV27" s="38">
        <v>0</v>
      </c>
      <c r="AW27" s="38">
        <v>0</v>
      </c>
      <c r="AX27" s="38"/>
      <c r="AY27" s="38"/>
      <c r="AZ27" s="38"/>
      <c r="BA27" s="38"/>
      <c r="BB27" s="38"/>
    </row>
    <row r="28" spans="1:54" s="42" customFormat="1" ht="10" x14ac:dyDescent="0.2">
      <c r="A28" s="38">
        <v>890312380</v>
      </c>
      <c r="B28" s="40" t="s">
        <v>108</v>
      </c>
      <c r="C28" s="38" t="s">
        <v>17</v>
      </c>
      <c r="D28" s="38">
        <v>57828</v>
      </c>
      <c r="E28" s="38" t="s">
        <v>171</v>
      </c>
      <c r="F28" s="38" t="s">
        <v>172</v>
      </c>
      <c r="G28" s="43">
        <v>45683</v>
      </c>
      <c r="H28" s="43">
        <v>45698</v>
      </c>
      <c r="I28" s="45">
        <v>102550</v>
      </c>
      <c r="J28" s="45">
        <v>102550</v>
      </c>
      <c r="K28" s="34" t="s">
        <v>13</v>
      </c>
      <c r="L28" s="38" t="s">
        <v>14</v>
      </c>
      <c r="M28" s="34" t="s">
        <v>15</v>
      </c>
      <c r="N28" s="38" t="s">
        <v>16</v>
      </c>
      <c r="O28" s="38" t="e">
        <v>#N/A</v>
      </c>
      <c r="P28" s="38" t="s">
        <v>242</v>
      </c>
      <c r="Q28" s="35">
        <v>0</v>
      </c>
      <c r="R28" s="35"/>
      <c r="S28" s="35" t="s">
        <v>131</v>
      </c>
      <c r="T28" s="36">
        <v>45683</v>
      </c>
      <c r="U28" s="36">
        <v>45695</v>
      </c>
      <c r="V28" s="36">
        <v>45713</v>
      </c>
      <c r="W28" s="36"/>
      <c r="X28" s="41">
        <v>34</v>
      </c>
      <c r="Y28" s="41" t="s">
        <v>163</v>
      </c>
      <c r="Z28" s="37">
        <v>102550</v>
      </c>
      <c r="AA28" s="37">
        <v>102550</v>
      </c>
      <c r="AB28" s="35">
        <v>0</v>
      </c>
      <c r="AC28" s="35">
        <v>0</v>
      </c>
      <c r="AD28" s="35"/>
      <c r="AE28" s="35" t="s">
        <v>164</v>
      </c>
      <c r="AF28" s="37">
        <v>102550</v>
      </c>
      <c r="AG28" s="35">
        <v>0</v>
      </c>
      <c r="AH28" s="35"/>
      <c r="AI28" s="35"/>
      <c r="AJ28" s="35"/>
      <c r="AK28" s="35" t="s">
        <v>148</v>
      </c>
      <c r="AL28" s="35"/>
      <c r="AM28" s="35" t="s">
        <v>138</v>
      </c>
      <c r="AN28" s="38">
        <v>0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45">
        <v>102550</v>
      </c>
      <c r="AU28" s="38">
        <v>0</v>
      </c>
      <c r="AV28" s="38">
        <v>0</v>
      </c>
      <c r="AW28" s="38">
        <v>0</v>
      </c>
      <c r="AX28" s="38"/>
      <c r="AY28" s="38"/>
      <c r="AZ28" s="38"/>
      <c r="BA28" s="38"/>
      <c r="BB28" s="38"/>
    </row>
    <row r="29" spans="1:54" s="42" customFormat="1" ht="10" x14ac:dyDescent="0.2">
      <c r="A29" s="38">
        <v>890312380</v>
      </c>
      <c r="B29" s="40" t="s">
        <v>108</v>
      </c>
      <c r="C29" s="38" t="s">
        <v>17</v>
      </c>
      <c r="D29" s="38">
        <v>56174</v>
      </c>
      <c r="E29" s="38" t="s">
        <v>173</v>
      </c>
      <c r="F29" s="38" t="s">
        <v>174</v>
      </c>
      <c r="G29" s="43" t="s">
        <v>228</v>
      </c>
      <c r="H29" s="43">
        <v>45698</v>
      </c>
      <c r="I29" s="45">
        <v>104845</v>
      </c>
      <c r="J29" s="45">
        <v>104845</v>
      </c>
      <c r="K29" s="34" t="s">
        <v>13</v>
      </c>
      <c r="L29" s="38" t="s">
        <v>14</v>
      </c>
      <c r="M29" s="34" t="s">
        <v>15</v>
      </c>
      <c r="N29" s="38" t="s">
        <v>16</v>
      </c>
      <c r="O29" s="38" t="e">
        <v>#N/A</v>
      </c>
      <c r="P29" s="38" t="s">
        <v>242</v>
      </c>
      <c r="Q29" s="35">
        <v>0</v>
      </c>
      <c r="R29" s="35"/>
      <c r="S29" s="35" t="s">
        <v>131</v>
      </c>
      <c r="T29" s="36">
        <v>45662</v>
      </c>
      <c r="U29" s="36">
        <v>45695</v>
      </c>
      <c r="V29" s="36">
        <v>45713</v>
      </c>
      <c r="W29" s="36"/>
      <c r="X29" s="41">
        <v>34</v>
      </c>
      <c r="Y29" s="41" t="s">
        <v>163</v>
      </c>
      <c r="Z29" s="37">
        <v>104845</v>
      </c>
      <c r="AA29" s="37">
        <v>104845</v>
      </c>
      <c r="AB29" s="35">
        <v>0</v>
      </c>
      <c r="AC29" s="35">
        <v>0</v>
      </c>
      <c r="AD29" s="35"/>
      <c r="AE29" s="35" t="s">
        <v>164</v>
      </c>
      <c r="AF29" s="37">
        <v>104845</v>
      </c>
      <c r="AG29" s="35">
        <v>0</v>
      </c>
      <c r="AH29" s="35"/>
      <c r="AI29" s="35"/>
      <c r="AJ29" s="35"/>
      <c r="AK29" s="35" t="s">
        <v>148</v>
      </c>
      <c r="AL29" s="35"/>
      <c r="AM29" s="35" t="s">
        <v>138</v>
      </c>
      <c r="AN29" s="38">
        <v>0</v>
      </c>
      <c r="AO29" s="38">
        <v>0</v>
      </c>
      <c r="AP29" s="38">
        <v>0</v>
      </c>
      <c r="AQ29" s="38">
        <v>0</v>
      </c>
      <c r="AR29" s="38">
        <v>0</v>
      </c>
      <c r="AS29" s="38">
        <v>0</v>
      </c>
      <c r="AT29" s="45">
        <v>104845</v>
      </c>
      <c r="AU29" s="38">
        <v>0</v>
      </c>
      <c r="AV29" s="38">
        <v>0</v>
      </c>
      <c r="AW29" s="38">
        <v>0</v>
      </c>
      <c r="AX29" s="38"/>
      <c r="AY29" s="38"/>
      <c r="AZ29" s="38"/>
      <c r="BA29" s="38"/>
      <c r="BB29" s="38"/>
    </row>
    <row r="30" spans="1:54" s="42" customFormat="1" ht="10" x14ac:dyDescent="0.2">
      <c r="A30" s="38">
        <v>890312380</v>
      </c>
      <c r="B30" s="40" t="s">
        <v>108</v>
      </c>
      <c r="C30" s="38" t="s">
        <v>17</v>
      </c>
      <c r="D30" s="38">
        <v>55779</v>
      </c>
      <c r="E30" s="38" t="s">
        <v>175</v>
      </c>
      <c r="F30" s="38" t="s">
        <v>176</v>
      </c>
      <c r="G30" s="43">
        <v>45653</v>
      </c>
      <c r="H30" s="43" t="s">
        <v>225</v>
      </c>
      <c r="I30" s="45">
        <v>105282</v>
      </c>
      <c r="J30" s="45">
        <v>105282</v>
      </c>
      <c r="K30" s="32" t="s">
        <v>13</v>
      </c>
      <c r="L30" s="33" t="s">
        <v>14</v>
      </c>
      <c r="M30" s="34" t="s">
        <v>15</v>
      </c>
      <c r="N30" s="33" t="s">
        <v>16</v>
      </c>
      <c r="O30" s="38" t="e">
        <v>#N/A</v>
      </c>
      <c r="P30" s="38" t="s">
        <v>242</v>
      </c>
      <c r="Q30" s="35">
        <v>0</v>
      </c>
      <c r="R30" s="35"/>
      <c r="S30" s="35" t="s">
        <v>131</v>
      </c>
      <c r="T30" s="36">
        <v>45653</v>
      </c>
      <c r="U30" s="36">
        <v>45664</v>
      </c>
      <c r="V30" s="36">
        <v>45681</v>
      </c>
      <c r="W30" s="36"/>
      <c r="X30" s="41">
        <v>66</v>
      </c>
      <c r="Y30" s="41" t="s">
        <v>113</v>
      </c>
      <c r="Z30" s="37">
        <v>105282</v>
      </c>
      <c r="AA30" s="37">
        <v>105282</v>
      </c>
      <c r="AB30" s="35">
        <v>0</v>
      </c>
      <c r="AC30" s="35">
        <v>0</v>
      </c>
      <c r="AD30" s="35"/>
      <c r="AE30" s="35" t="s">
        <v>141</v>
      </c>
      <c r="AF30" s="37">
        <v>105282</v>
      </c>
      <c r="AG30" s="35">
        <v>0</v>
      </c>
      <c r="AH30" s="35"/>
      <c r="AI30" s="35"/>
      <c r="AJ30" s="35"/>
      <c r="AK30" s="35" t="s">
        <v>142</v>
      </c>
      <c r="AL30" s="35"/>
      <c r="AM30" s="35" t="s">
        <v>138</v>
      </c>
      <c r="AN30" s="38">
        <v>0</v>
      </c>
      <c r="AO30" s="38">
        <v>0</v>
      </c>
      <c r="AP30" s="38">
        <v>0</v>
      </c>
      <c r="AQ30" s="38">
        <v>0</v>
      </c>
      <c r="AR30" s="38">
        <v>0</v>
      </c>
      <c r="AS30" s="38">
        <v>0</v>
      </c>
      <c r="AT30" s="45">
        <v>105282</v>
      </c>
      <c r="AU30" s="38">
        <v>0</v>
      </c>
      <c r="AV30" s="38">
        <v>0</v>
      </c>
      <c r="AW30" s="38">
        <v>0</v>
      </c>
      <c r="AX30" s="38"/>
      <c r="AY30" s="38"/>
      <c r="AZ30" s="38"/>
      <c r="BA30" s="38"/>
      <c r="BB30" s="38"/>
    </row>
    <row r="31" spans="1:54" s="42" customFormat="1" ht="10" x14ac:dyDescent="0.2">
      <c r="A31" s="38">
        <v>890312380</v>
      </c>
      <c r="B31" s="40" t="s">
        <v>108</v>
      </c>
      <c r="C31" s="38" t="s">
        <v>17</v>
      </c>
      <c r="D31" s="38">
        <v>55833</v>
      </c>
      <c r="E31" s="38" t="s">
        <v>177</v>
      </c>
      <c r="F31" s="38" t="s">
        <v>178</v>
      </c>
      <c r="G31" s="43">
        <v>45653</v>
      </c>
      <c r="H31" s="43" t="s">
        <v>225</v>
      </c>
      <c r="I31" s="45">
        <v>110700</v>
      </c>
      <c r="J31" s="45">
        <v>110700</v>
      </c>
      <c r="K31" s="34" t="s">
        <v>13</v>
      </c>
      <c r="L31" s="38" t="s">
        <v>14</v>
      </c>
      <c r="M31" s="34" t="s">
        <v>15</v>
      </c>
      <c r="N31" s="38" t="s">
        <v>16</v>
      </c>
      <c r="O31" s="38" t="e">
        <v>#N/A</v>
      </c>
      <c r="P31" s="38" t="s">
        <v>242</v>
      </c>
      <c r="Q31" s="35">
        <v>0</v>
      </c>
      <c r="R31" s="35"/>
      <c r="S31" s="35" t="s">
        <v>131</v>
      </c>
      <c r="T31" s="36">
        <v>45653</v>
      </c>
      <c r="U31" s="36">
        <v>45664</v>
      </c>
      <c r="V31" s="36">
        <v>45681</v>
      </c>
      <c r="W31" s="36"/>
      <c r="X31" s="41">
        <v>66</v>
      </c>
      <c r="Y31" s="41" t="s">
        <v>113</v>
      </c>
      <c r="Z31" s="37">
        <v>110700</v>
      </c>
      <c r="AA31" s="37">
        <v>110700</v>
      </c>
      <c r="AB31" s="35">
        <v>0</v>
      </c>
      <c r="AC31" s="35">
        <v>0</v>
      </c>
      <c r="AD31" s="35"/>
      <c r="AE31" s="35" t="s">
        <v>141</v>
      </c>
      <c r="AF31" s="37">
        <v>110700</v>
      </c>
      <c r="AG31" s="35">
        <v>0</v>
      </c>
      <c r="AH31" s="35"/>
      <c r="AI31" s="35"/>
      <c r="AJ31" s="35"/>
      <c r="AK31" s="35" t="s">
        <v>142</v>
      </c>
      <c r="AL31" s="35"/>
      <c r="AM31" s="35" t="s">
        <v>138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38">
        <v>0</v>
      </c>
      <c r="AT31" s="45">
        <v>110700</v>
      </c>
      <c r="AU31" s="38">
        <v>0</v>
      </c>
      <c r="AV31" s="38">
        <v>0</v>
      </c>
      <c r="AW31" s="38">
        <v>0</v>
      </c>
      <c r="AX31" s="38"/>
      <c r="AY31" s="38"/>
      <c r="AZ31" s="38"/>
      <c r="BA31" s="38"/>
      <c r="BB31" s="38"/>
    </row>
    <row r="32" spans="1:54" s="42" customFormat="1" ht="10" x14ac:dyDescent="0.2">
      <c r="A32" s="38">
        <v>890312380</v>
      </c>
      <c r="B32" s="40" t="s">
        <v>108</v>
      </c>
      <c r="C32" s="38" t="s">
        <v>17</v>
      </c>
      <c r="D32" s="38">
        <v>56884</v>
      </c>
      <c r="E32" s="38" t="s">
        <v>179</v>
      </c>
      <c r="F32" s="38" t="s">
        <v>180</v>
      </c>
      <c r="G32" s="43">
        <v>45672</v>
      </c>
      <c r="H32" s="43">
        <v>45698</v>
      </c>
      <c r="I32" s="45">
        <v>110823</v>
      </c>
      <c r="J32" s="45">
        <v>110823</v>
      </c>
      <c r="K32" s="34" t="s">
        <v>13</v>
      </c>
      <c r="L32" s="38" t="s">
        <v>14</v>
      </c>
      <c r="M32" s="34" t="s">
        <v>15</v>
      </c>
      <c r="N32" s="38" t="s">
        <v>16</v>
      </c>
      <c r="O32" s="38" t="e">
        <v>#N/A</v>
      </c>
      <c r="P32" s="38" t="s">
        <v>242</v>
      </c>
      <c r="Q32" s="35">
        <v>0</v>
      </c>
      <c r="R32" s="35"/>
      <c r="S32" s="35" t="s">
        <v>131</v>
      </c>
      <c r="T32" s="36">
        <v>45672</v>
      </c>
      <c r="U32" s="36">
        <v>45695</v>
      </c>
      <c r="V32" s="36">
        <v>45713</v>
      </c>
      <c r="W32" s="36"/>
      <c r="X32" s="41">
        <v>34</v>
      </c>
      <c r="Y32" s="41" t="s">
        <v>163</v>
      </c>
      <c r="Z32" s="37">
        <v>110823</v>
      </c>
      <c r="AA32" s="37">
        <v>110823</v>
      </c>
      <c r="AB32" s="35">
        <v>0</v>
      </c>
      <c r="AC32" s="35">
        <v>0</v>
      </c>
      <c r="AD32" s="35"/>
      <c r="AE32" s="35" t="s">
        <v>164</v>
      </c>
      <c r="AF32" s="37">
        <v>110823</v>
      </c>
      <c r="AG32" s="35">
        <v>0</v>
      </c>
      <c r="AH32" s="35"/>
      <c r="AI32" s="35"/>
      <c r="AJ32" s="35"/>
      <c r="AK32" s="35" t="s">
        <v>148</v>
      </c>
      <c r="AL32" s="35"/>
      <c r="AM32" s="35" t="s">
        <v>138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38">
        <v>0</v>
      </c>
      <c r="AT32" s="45">
        <v>110823</v>
      </c>
      <c r="AU32" s="38">
        <v>0</v>
      </c>
      <c r="AV32" s="38">
        <v>0</v>
      </c>
      <c r="AW32" s="38">
        <v>0</v>
      </c>
      <c r="AX32" s="38"/>
      <c r="AY32" s="38"/>
      <c r="AZ32" s="38"/>
      <c r="BA32" s="38"/>
      <c r="BB32" s="38"/>
    </row>
    <row r="33" spans="1:54" s="42" customFormat="1" ht="10" x14ac:dyDescent="0.2">
      <c r="A33" s="38">
        <v>890312380</v>
      </c>
      <c r="B33" s="40" t="s">
        <v>108</v>
      </c>
      <c r="C33" s="38" t="s">
        <v>17</v>
      </c>
      <c r="D33" s="38">
        <v>56177</v>
      </c>
      <c r="E33" s="38" t="s">
        <v>181</v>
      </c>
      <c r="F33" s="38" t="s">
        <v>182</v>
      </c>
      <c r="G33" s="43" t="s">
        <v>228</v>
      </c>
      <c r="H33" s="43">
        <v>45698</v>
      </c>
      <c r="I33" s="45">
        <v>113619</v>
      </c>
      <c r="J33" s="45">
        <v>113619</v>
      </c>
      <c r="K33" s="34" t="s">
        <v>13</v>
      </c>
      <c r="L33" s="38" t="s">
        <v>14</v>
      </c>
      <c r="M33" s="34" t="s">
        <v>15</v>
      </c>
      <c r="N33" s="38" t="s">
        <v>16</v>
      </c>
      <c r="O33" s="38" t="e">
        <v>#N/A</v>
      </c>
      <c r="P33" s="38" t="s">
        <v>242</v>
      </c>
      <c r="Q33" s="35">
        <v>0</v>
      </c>
      <c r="R33" s="35"/>
      <c r="S33" s="35" t="s">
        <v>131</v>
      </c>
      <c r="T33" s="36">
        <v>45662</v>
      </c>
      <c r="U33" s="36">
        <v>45695</v>
      </c>
      <c r="V33" s="36">
        <v>45713</v>
      </c>
      <c r="W33" s="36"/>
      <c r="X33" s="41">
        <v>34</v>
      </c>
      <c r="Y33" s="41" t="s">
        <v>163</v>
      </c>
      <c r="Z33" s="37">
        <v>113619</v>
      </c>
      <c r="AA33" s="37">
        <v>113619</v>
      </c>
      <c r="AB33" s="35">
        <v>0</v>
      </c>
      <c r="AC33" s="35">
        <v>0</v>
      </c>
      <c r="AD33" s="35"/>
      <c r="AE33" s="35" t="s">
        <v>164</v>
      </c>
      <c r="AF33" s="37">
        <v>113619</v>
      </c>
      <c r="AG33" s="35">
        <v>0</v>
      </c>
      <c r="AH33" s="35"/>
      <c r="AI33" s="35"/>
      <c r="AJ33" s="35"/>
      <c r="AK33" s="35" t="s">
        <v>142</v>
      </c>
      <c r="AL33" s="35"/>
      <c r="AM33" s="35" t="s">
        <v>138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38">
        <v>0</v>
      </c>
      <c r="AT33" s="45">
        <v>113619</v>
      </c>
      <c r="AU33" s="38">
        <v>0</v>
      </c>
      <c r="AV33" s="38">
        <v>0</v>
      </c>
      <c r="AW33" s="38">
        <v>0</v>
      </c>
      <c r="AX33" s="38"/>
      <c r="AY33" s="38"/>
      <c r="AZ33" s="38"/>
      <c r="BA33" s="38"/>
      <c r="BB33" s="38"/>
    </row>
    <row r="34" spans="1:54" s="42" customFormat="1" ht="10" x14ac:dyDescent="0.2">
      <c r="A34" s="38">
        <v>890312380</v>
      </c>
      <c r="B34" s="40" t="s">
        <v>108</v>
      </c>
      <c r="C34" s="38" t="s">
        <v>17</v>
      </c>
      <c r="D34" s="38">
        <v>56667</v>
      </c>
      <c r="E34" s="38" t="s">
        <v>183</v>
      </c>
      <c r="F34" s="38" t="s">
        <v>184</v>
      </c>
      <c r="G34" s="43">
        <v>45668</v>
      </c>
      <c r="H34" s="43">
        <v>45698</v>
      </c>
      <c r="I34" s="45">
        <v>113669</v>
      </c>
      <c r="J34" s="45">
        <v>113669</v>
      </c>
      <c r="K34" s="32" t="s">
        <v>13</v>
      </c>
      <c r="L34" s="33" t="s">
        <v>14</v>
      </c>
      <c r="M34" s="34" t="s">
        <v>15</v>
      </c>
      <c r="N34" s="33" t="s">
        <v>16</v>
      </c>
      <c r="O34" s="38" t="e">
        <v>#N/A</v>
      </c>
      <c r="P34" s="38" t="s">
        <v>242</v>
      </c>
      <c r="Q34" s="35">
        <v>0</v>
      </c>
      <c r="R34" s="35"/>
      <c r="S34" s="35" t="s">
        <v>131</v>
      </c>
      <c r="T34" s="36">
        <v>45668</v>
      </c>
      <c r="U34" s="36">
        <v>45695</v>
      </c>
      <c r="V34" s="36">
        <v>45713</v>
      </c>
      <c r="W34" s="36"/>
      <c r="X34" s="41">
        <v>34</v>
      </c>
      <c r="Y34" s="41" t="s">
        <v>163</v>
      </c>
      <c r="Z34" s="37">
        <v>113669</v>
      </c>
      <c r="AA34" s="37">
        <v>113669</v>
      </c>
      <c r="AB34" s="35">
        <v>0</v>
      </c>
      <c r="AC34" s="35">
        <v>0</v>
      </c>
      <c r="AD34" s="35"/>
      <c r="AE34" s="35" t="s">
        <v>164</v>
      </c>
      <c r="AF34" s="37">
        <v>113669</v>
      </c>
      <c r="AG34" s="35">
        <v>0</v>
      </c>
      <c r="AH34" s="35"/>
      <c r="AI34" s="35"/>
      <c r="AJ34" s="35"/>
      <c r="AK34" s="35" t="s">
        <v>148</v>
      </c>
      <c r="AL34" s="35"/>
      <c r="AM34" s="35" t="s">
        <v>138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45">
        <v>113669</v>
      </c>
      <c r="AU34" s="38">
        <v>0</v>
      </c>
      <c r="AV34" s="38">
        <v>0</v>
      </c>
      <c r="AW34" s="38">
        <v>0</v>
      </c>
      <c r="AX34" s="38"/>
      <c r="AY34" s="38"/>
      <c r="AZ34" s="38"/>
      <c r="BA34" s="38"/>
      <c r="BB34" s="38"/>
    </row>
    <row r="35" spans="1:54" s="42" customFormat="1" ht="10" x14ac:dyDescent="0.2">
      <c r="A35" s="38">
        <v>890312380</v>
      </c>
      <c r="B35" s="40" t="s">
        <v>108</v>
      </c>
      <c r="C35" s="38" t="s">
        <v>17</v>
      </c>
      <c r="D35" s="38">
        <v>56006</v>
      </c>
      <c r="E35" s="38" t="s">
        <v>189</v>
      </c>
      <c r="F35" s="38" t="s">
        <v>190</v>
      </c>
      <c r="G35" s="43" t="s">
        <v>230</v>
      </c>
      <c r="H35" s="43">
        <v>45698</v>
      </c>
      <c r="I35" s="45">
        <v>121204</v>
      </c>
      <c r="J35" s="45">
        <v>121204</v>
      </c>
      <c r="K35" s="34" t="s">
        <v>13</v>
      </c>
      <c r="L35" s="38" t="s">
        <v>14</v>
      </c>
      <c r="M35" s="34" t="s">
        <v>15</v>
      </c>
      <c r="N35" s="38" t="s">
        <v>16</v>
      </c>
      <c r="O35" s="38" t="e">
        <v>#N/A</v>
      </c>
      <c r="P35" s="38" t="s">
        <v>242</v>
      </c>
      <c r="Q35" s="35">
        <v>0</v>
      </c>
      <c r="R35" s="35"/>
      <c r="S35" s="35" t="s">
        <v>131</v>
      </c>
      <c r="T35" s="36">
        <v>45658</v>
      </c>
      <c r="U35" s="36">
        <v>45695</v>
      </c>
      <c r="V35" s="36">
        <v>45713</v>
      </c>
      <c r="W35" s="36"/>
      <c r="X35" s="41">
        <v>34</v>
      </c>
      <c r="Y35" s="41" t="s">
        <v>163</v>
      </c>
      <c r="Z35" s="37">
        <v>121204</v>
      </c>
      <c r="AA35" s="37">
        <v>121204</v>
      </c>
      <c r="AB35" s="35">
        <v>0</v>
      </c>
      <c r="AC35" s="35">
        <v>0</v>
      </c>
      <c r="AD35" s="35"/>
      <c r="AE35" s="35" t="s">
        <v>164</v>
      </c>
      <c r="AF35" s="37">
        <v>121204</v>
      </c>
      <c r="AG35" s="35">
        <v>0</v>
      </c>
      <c r="AH35" s="35"/>
      <c r="AI35" s="35"/>
      <c r="AJ35" s="35"/>
      <c r="AK35" s="35" t="s">
        <v>142</v>
      </c>
      <c r="AL35" s="35"/>
      <c r="AM35" s="35" t="s">
        <v>138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45">
        <v>121204</v>
      </c>
      <c r="AU35" s="38">
        <v>0</v>
      </c>
      <c r="AV35" s="38">
        <v>0</v>
      </c>
      <c r="AW35" s="38">
        <v>0</v>
      </c>
      <c r="AX35" s="38"/>
      <c r="AY35" s="38"/>
      <c r="AZ35" s="38"/>
      <c r="BA35" s="38"/>
      <c r="BB35" s="38"/>
    </row>
    <row r="36" spans="1:54" s="42" customFormat="1" ht="10" x14ac:dyDescent="0.2">
      <c r="A36" s="38">
        <v>890312380</v>
      </c>
      <c r="B36" s="40" t="s">
        <v>108</v>
      </c>
      <c r="C36" s="38" t="s">
        <v>17</v>
      </c>
      <c r="D36" s="38">
        <v>57436</v>
      </c>
      <c r="E36" s="38" t="s">
        <v>191</v>
      </c>
      <c r="F36" s="38" t="s">
        <v>192</v>
      </c>
      <c r="G36" s="43">
        <v>45678</v>
      </c>
      <c r="H36" s="43">
        <v>45698</v>
      </c>
      <c r="I36" s="45">
        <v>136200</v>
      </c>
      <c r="J36" s="45">
        <v>136200</v>
      </c>
      <c r="K36" s="34" t="s">
        <v>13</v>
      </c>
      <c r="L36" s="38" t="s">
        <v>14</v>
      </c>
      <c r="M36" s="34" t="s">
        <v>15</v>
      </c>
      <c r="N36" s="38" t="s">
        <v>16</v>
      </c>
      <c r="O36" s="38" t="e">
        <v>#N/A</v>
      </c>
      <c r="P36" s="38" t="s">
        <v>242</v>
      </c>
      <c r="Q36" s="35">
        <v>0</v>
      </c>
      <c r="R36" s="35"/>
      <c r="S36" s="35" t="s">
        <v>131</v>
      </c>
      <c r="T36" s="36">
        <v>45678</v>
      </c>
      <c r="U36" s="36">
        <v>45698</v>
      </c>
      <c r="V36" s="36">
        <v>45713</v>
      </c>
      <c r="W36" s="36"/>
      <c r="X36" s="41">
        <v>34</v>
      </c>
      <c r="Y36" s="41" t="s">
        <v>163</v>
      </c>
      <c r="Z36" s="37">
        <v>136200</v>
      </c>
      <c r="AA36" s="37">
        <v>136200</v>
      </c>
      <c r="AB36" s="35">
        <v>0</v>
      </c>
      <c r="AC36" s="35">
        <v>0</v>
      </c>
      <c r="AD36" s="35"/>
      <c r="AE36" s="35" t="s">
        <v>164</v>
      </c>
      <c r="AF36" s="37">
        <v>136200</v>
      </c>
      <c r="AG36" s="35">
        <v>0</v>
      </c>
      <c r="AH36" s="35"/>
      <c r="AI36" s="35"/>
      <c r="AJ36" s="35"/>
      <c r="AK36" s="35" t="s">
        <v>148</v>
      </c>
      <c r="AL36" s="35"/>
      <c r="AM36" s="35" t="s">
        <v>138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38">
        <v>0</v>
      </c>
      <c r="AT36" s="45">
        <v>136200</v>
      </c>
      <c r="AU36" s="38">
        <v>0</v>
      </c>
      <c r="AV36" s="38">
        <v>0</v>
      </c>
      <c r="AW36" s="38">
        <v>0</v>
      </c>
      <c r="AX36" s="38"/>
      <c r="AY36" s="38"/>
      <c r="AZ36" s="38"/>
      <c r="BA36" s="38"/>
      <c r="BB36" s="38"/>
    </row>
    <row r="37" spans="1:54" s="42" customFormat="1" ht="10" x14ac:dyDescent="0.2">
      <c r="A37" s="38">
        <v>890312380</v>
      </c>
      <c r="B37" s="40" t="s">
        <v>108</v>
      </c>
      <c r="C37" s="38" t="s">
        <v>17</v>
      </c>
      <c r="D37" s="38">
        <v>54260</v>
      </c>
      <c r="E37" s="38" t="s">
        <v>193</v>
      </c>
      <c r="F37" s="38" t="s">
        <v>194</v>
      </c>
      <c r="G37" s="43" t="s">
        <v>231</v>
      </c>
      <c r="H37" s="43" t="s">
        <v>219</v>
      </c>
      <c r="I37" s="45">
        <v>137530</v>
      </c>
      <c r="J37" s="45">
        <v>137530</v>
      </c>
      <c r="K37" s="34" t="s">
        <v>13</v>
      </c>
      <c r="L37" s="38" t="s">
        <v>14</v>
      </c>
      <c r="M37" s="34" t="s">
        <v>15</v>
      </c>
      <c r="N37" s="38" t="s">
        <v>16</v>
      </c>
      <c r="O37" s="38" t="e">
        <v>#N/A</v>
      </c>
      <c r="P37" s="38" t="s">
        <v>242</v>
      </c>
      <c r="Q37" s="35">
        <v>0</v>
      </c>
      <c r="R37" s="35"/>
      <c r="S37" s="35" t="s">
        <v>131</v>
      </c>
      <c r="T37" s="36">
        <v>45628</v>
      </c>
      <c r="U37" s="36">
        <v>45659</v>
      </c>
      <c r="V37" s="36">
        <v>45674</v>
      </c>
      <c r="W37" s="36"/>
      <c r="X37" s="41">
        <v>73</v>
      </c>
      <c r="Y37" s="41" t="s">
        <v>113</v>
      </c>
      <c r="Z37" s="37">
        <v>137530</v>
      </c>
      <c r="AA37" s="37">
        <v>137530</v>
      </c>
      <c r="AB37" s="35">
        <v>0</v>
      </c>
      <c r="AC37" s="35">
        <v>0</v>
      </c>
      <c r="AD37" s="35"/>
      <c r="AE37" s="35" t="s">
        <v>141</v>
      </c>
      <c r="AF37" s="37">
        <v>137530</v>
      </c>
      <c r="AG37" s="35">
        <v>0</v>
      </c>
      <c r="AH37" s="35"/>
      <c r="AI37" s="35"/>
      <c r="AJ37" s="35"/>
      <c r="AK37" s="35" t="s">
        <v>148</v>
      </c>
      <c r="AL37" s="35"/>
      <c r="AM37" s="35" t="s">
        <v>138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38">
        <v>0</v>
      </c>
      <c r="AT37" s="45">
        <v>137530</v>
      </c>
      <c r="AU37" s="38">
        <v>0</v>
      </c>
      <c r="AV37" s="38">
        <v>0</v>
      </c>
      <c r="AW37" s="38">
        <v>0</v>
      </c>
      <c r="AX37" s="38"/>
      <c r="AY37" s="38"/>
      <c r="AZ37" s="38"/>
      <c r="BA37" s="38"/>
      <c r="BB37" s="38"/>
    </row>
    <row r="38" spans="1:54" s="42" customFormat="1" ht="10" x14ac:dyDescent="0.2">
      <c r="A38" s="38">
        <v>890312380</v>
      </c>
      <c r="B38" s="40" t="s">
        <v>108</v>
      </c>
      <c r="C38" s="38" t="s">
        <v>17</v>
      </c>
      <c r="D38" s="38">
        <v>55778</v>
      </c>
      <c r="E38" s="38" t="s">
        <v>195</v>
      </c>
      <c r="F38" s="38" t="s">
        <v>196</v>
      </c>
      <c r="G38" s="43">
        <v>45652</v>
      </c>
      <c r="H38" s="43" t="s">
        <v>225</v>
      </c>
      <c r="I38" s="45">
        <v>138078</v>
      </c>
      <c r="J38" s="45">
        <v>138078</v>
      </c>
      <c r="K38" s="34" t="s">
        <v>13</v>
      </c>
      <c r="L38" s="38" t="s">
        <v>14</v>
      </c>
      <c r="M38" s="34" t="s">
        <v>15</v>
      </c>
      <c r="N38" s="38" t="s">
        <v>16</v>
      </c>
      <c r="O38" s="38" t="e">
        <v>#N/A</v>
      </c>
      <c r="P38" s="38" t="s">
        <v>242</v>
      </c>
      <c r="Q38" s="35">
        <v>0</v>
      </c>
      <c r="R38" s="35"/>
      <c r="S38" s="35" t="s">
        <v>131</v>
      </c>
      <c r="T38" s="36">
        <v>45652</v>
      </c>
      <c r="U38" s="36">
        <v>45664</v>
      </c>
      <c r="V38" s="36">
        <v>45684</v>
      </c>
      <c r="W38" s="36"/>
      <c r="X38" s="41">
        <v>63</v>
      </c>
      <c r="Y38" s="41" t="s">
        <v>113</v>
      </c>
      <c r="Z38" s="37">
        <v>138078</v>
      </c>
      <c r="AA38" s="37">
        <v>138078</v>
      </c>
      <c r="AB38" s="35">
        <v>0</v>
      </c>
      <c r="AC38" s="35">
        <v>0</v>
      </c>
      <c r="AD38" s="35"/>
      <c r="AE38" s="35" t="s">
        <v>141</v>
      </c>
      <c r="AF38" s="37">
        <v>138078</v>
      </c>
      <c r="AG38" s="35">
        <v>0</v>
      </c>
      <c r="AH38" s="35"/>
      <c r="AI38" s="35"/>
      <c r="AJ38" s="35"/>
      <c r="AK38" s="35" t="s">
        <v>142</v>
      </c>
      <c r="AL38" s="35"/>
      <c r="AM38" s="35" t="s">
        <v>138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45">
        <v>138078</v>
      </c>
      <c r="AU38" s="38">
        <v>0</v>
      </c>
      <c r="AV38" s="38">
        <v>0</v>
      </c>
      <c r="AW38" s="38">
        <v>0</v>
      </c>
      <c r="AX38" s="38"/>
      <c r="AY38" s="38"/>
      <c r="AZ38" s="38"/>
      <c r="BA38" s="38"/>
      <c r="BB38" s="38"/>
    </row>
    <row r="39" spans="1:54" s="42" customFormat="1" ht="10" x14ac:dyDescent="0.2">
      <c r="A39" s="38">
        <v>890312380</v>
      </c>
      <c r="B39" s="40" t="s">
        <v>108</v>
      </c>
      <c r="C39" s="38" t="s">
        <v>17</v>
      </c>
      <c r="D39" s="38">
        <v>56173</v>
      </c>
      <c r="E39" s="38" t="s">
        <v>204</v>
      </c>
      <c r="F39" s="38" t="s">
        <v>205</v>
      </c>
      <c r="G39" s="43" t="s">
        <v>234</v>
      </c>
      <c r="H39" s="43">
        <v>45698</v>
      </c>
      <c r="I39" s="45">
        <v>192066</v>
      </c>
      <c r="J39" s="45">
        <v>192066</v>
      </c>
      <c r="K39" s="32" t="s">
        <v>13</v>
      </c>
      <c r="L39" s="33" t="s">
        <v>14</v>
      </c>
      <c r="M39" s="34" t="s">
        <v>15</v>
      </c>
      <c r="N39" s="33" t="s">
        <v>16</v>
      </c>
      <c r="O39" s="38" t="e">
        <v>#N/A</v>
      </c>
      <c r="P39" s="38" t="s">
        <v>242</v>
      </c>
      <c r="Q39" s="35">
        <v>0</v>
      </c>
      <c r="R39" s="35"/>
      <c r="S39" s="35" t="s">
        <v>131</v>
      </c>
      <c r="T39" s="36">
        <v>45661</v>
      </c>
      <c r="U39" s="36">
        <v>45695</v>
      </c>
      <c r="V39" s="36">
        <v>45713</v>
      </c>
      <c r="W39" s="36"/>
      <c r="X39" s="41">
        <v>34</v>
      </c>
      <c r="Y39" s="41" t="s">
        <v>163</v>
      </c>
      <c r="Z39" s="37">
        <v>192066</v>
      </c>
      <c r="AA39" s="37">
        <v>192066</v>
      </c>
      <c r="AB39" s="35">
        <v>0</v>
      </c>
      <c r="AC39" s="35">
        <v>0</v>
      </c>
      <c r="AD39" s="35"/>
      <c r="AE39" s="35" t="s">
        <v>164</v>
      </c>
      <c r="AF39" s="37">
        <v>192066</v>
      </c>
      <c r="AG39" s="35">
        <v>0</v>
      </c>
      <c r="AH39" s="35"/>
      <c r="AI39" s="35"/>
      <c r="AJ39" s="35"/>
      <c r="AK39" s="35" t="s">
        <v>148</v>
      </c>
      <c r="AL39" s="35"/>
      <c r="AM39" s="35" t="s">
        <v>138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45">
        <v>192066</v>
      </c>
      <c r="AU39" s="38">
        <v>0</v>
      </c>
      <c r="AV39" s="38">
        <v>0</v>
      </c>
      <c r="AW39" s="38">
        <v>0</v>
      </c>
      <c r="AX39" s="38"/>
      <c r="AY39" s="38"/>
      <c r="AZ39" s="38"/>
      <c r="BA39" s="38"/>
      <c r="BB39" s="38"/>
    </row>
    <row r="40" spans="1:54" s="42" customFormat="1" ht="10" x14ac:dyDescent="0.2">
      <c r="A40" s="38">
        <v>890312380</v>
      </c>
      <c r="B40" s="40" t="s">
        <v>108</v>
      </c>
      <c r="C40" s="38" t="s">
        <v>17</v>
      </c>
      <c r="D40" s="38">
        <v>55228</v>
      </c>
      <c r="E40" s="38" t="s">
        <v>208</v>
      </c>
      <c r="F40" s="38" t="s">
        <v>209</v>
      </c>
      <c r="G40" s="43">
        <v>45641</v>
      </c>
      <c r="H40" s="43" t="s">
        <v>225</v>
      </c>
      <c r="I40" s="45">
        <v>262700</v>
      </c>
      <c r="J40" s="45">
        <v>262700</v>
      </c>
      <c r="K40" s="34" t="s">
        <v>13</v>
      </c>
      <c r="L40" s="38" t="s">
        <v>14</v>
      </c>
      <c r="M40" s="34" t="s">
        <v>15</v>
      </c>
      <c r="N40" s="38" t="s">
        <v>16</v>
      </c>
      <c r="O40" s="38" t="e">
        <v>#N/A</v>
      </c>
      <c r="P40" s="38" t="s">
        <v>242</v>
      </c>
      <c r="Q40" s="35">
        <v>0</v>
      </c>
      <c r="R40" s="35"/>
      <c r="S40" s="35" t="s">
        <v>131</v>
      </c>
      <c r="T40" s="36">
        <v>45641</v>
      </c>
      <c r="U40" s="36">
        <v>45664</v>
      </c>
      <c r="V40" s="36">
        <v>45684</v>
      </c>
      <c r="W40" s="36"/>
      <c r="X40" s="41">
        <v>63</v>
      </c>
      <c r="Y40" s="41" t="s">
        <v>113</v>
      </c>
      <c r="Z40" s="37">
        <v>262700</v>
      </c>
      <c r="AA40" s="37">
        <v>262700</v>
      </c>
      <c r="AB40" s="35">
        <v>0</v>
      </c>
      <c r="AC40" s="35">
        <v>0</v>
      </c>
      <c r="AD40" s="35"/>
      <c r="AE40" s="35" t="s">
        <v>141</v>
      </c>
      <c r="AF40" s="37">
        <v>262700</v>
      </c>
      <c r="AG40" s="35">
        <v>0</v>
      </c>
      <c r="AH40" s="35"/>
      <c r="AI40" s="35"/>
      <c r="AJ40" s="35"/>
      <c r="AK40" s="35" t="s">
        <v>142</v>
      </c>
      <c r="AL40" s="35"/>
      <c r="AM40" s="35" t="s">
        <v>138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38">
        <v>0</v>
      </c>
      <c r="AT40" s="45">
        <v>262700</v>
      </c>
      <c r="AU40" s="38">
        <v>0</v>
      </c>
      <c r="AV40" s="38">
        <v>0</v>
      </c>
      <c r="AW40" s="38">
        <v>0</v>
      </c>
      <c r="AX40" s="38"/>
      <c r="AY40" s="38"/>
      <c r="AZ40" s="38"/>
      <c r="BA40" s="38"/>
      <c r="BB40" s="38"/>
    </row>
    <row r="41" spans="1:54" s="42" customFormat="1" ht="10" x14ac:dyDescent="0.2">
      <c r="A41" s="38">
        <v>890312380</v>
      </c>
      <c r="B41" s="40" t="s">
        <v>108</v>
      </c>
      <c r="C41" s="38" t="s">
        <v>17</v>
      </c>
      <c r="D41" s="38">
        <v>55166</v>
      </c>
      <c r="E41" s="38" t="s">
        <v>212</v>
      </c>
      <c r="F41" s="38" t="s">
        <v>213</v>
      </c>
      <c r="G41" s="43">
        <v>45639</v>
      </c>
      <c r="H41" s="43" t="s">
        <v>219</v>
      </c>
      <c r="I41" s="45">
        <v>508495</v>
      </c>
      <c r="J41" s="45">
        <v>508495</v>
      </c>
      <c r="K41" s="34" t="s">
        <v>13</v>
      </c>
      <c r="L41" s="38" t="s">
        <v>14</v>
      </c>
      <c r="M41" s="34" t="s">
        <v>15</v>
      </c>
      <c r="N41" s="38" t="s">
        <v>16</v>
      </c>
      <c r="O41" s="38" t="e">
        <v>#N/A</v>
      </c>
      <c r="P41" s="38" t="s">
        <v>242</v>
      </c>
      <c r="Q41" s="35">
        <v>0</v>
      </c>
      <c r="R41" s="35"/>
      <c r="S41" s="35" t="s">
        <v>131</v>
      </c>
      <c r="T41" s="36">
        <v>45639</v>
      </c>
      <c r="U41" s="36">
        <v>45659</v>
      </c>
      <c r="V41" s="36">
        <v>45674</v>
      </c>
      <c r="W41" s="36"/>
      <c r="X41" s="41">
        <v>73</v>
      </c>
      <c r="Y41" s="41" t="s">
        <v>113</v>
      </c>
      <c r="Z41" s="37">
        <v>508495</v>
      </c>
      <c r="AA41" s="37">
        <v>508495</v>
      </c>
      <c r="AB41" s="35">
        <v>0</v>
      </c>
      <c r="AC41" s="35">
        <v>0</v>
      </c>
      <c r="AD41" s="35"/>
      <c r="AE41" s="35" t="s">
        <v>141</v>
      </c>
      <c r="AF41" s="37">
        <v>508495</v>
      </c>
      <c r="AG41" s="35">
        <v>0</v>
      </c>
      <c r="AH41" s="35"/>
      <c r="AI41" s="35"/>
      <c r="AJ41" s="35"/>
      <c r="AK41" s="35" t="s">
        <v>148</v>
      </c>
      <c r="AL41" s="35"/>
      <c r="AM41" s="35" t="s">
        <v>138</v>
      </c>
      <c r="AN41" s="38">
        <v>0</v>
      </c>
      <c r="AO41" s="38">
        <v>0</v>
      </c>
      <c r="AP41" s="38">
        <v>0</v>
      </c>
      <c r="AQ41" s="38">
        <v>0</v>
      </c>
      <c r="AR41" s="38">
        <v>0</v>
      </c>
      <c r="AS41" s="38">
        <v>0</v>
      </c>
      <c r="AT41" s="45">
        <v>508495</v>
      </c>
      <c r="AU41" s="38">
        <v>0</v>
      </c>
      <c r="AV41" s="38">
        <v>0</v>
      </c>
      <c r="AW41" s="38">
        <v>0</v>
      </c>
      <c r="AX41" s="38"/>
      <c r="AY41" s="38"/>
      <c r="AZ41" s="38"/>
      <c r="BA41" s="38"/>
      <c r="BB41" s="38"/>
    </row>
  </sheetData>
  <protectedRanges>
    <protectedRange algorithmName="SHA-512" hashValue="9+ah9tJAD1d4FIK7boMSAp9ZhkqWOsKcliwsS35JSOsk0Aea+c/2yFVjBeVDsv7trYxT+iUP9dPVCIbjcjaMoQ==" saltValue="Z7GArlXd1BdcXotzmJqK/w==" spinCount="100000" sqref="A3:B20" name="Rango1"/>
    <protectedRange algorithmName="SHA-512" hashValue="9+ah9tJAD1d4FIK7boMSAp9ZhkqWOsKcliwsS35JSOsk0Aea+c/2yFVjBeVDsv7trYxT+iUP9dPVCIbjcjaMoQ==" saltValue="Z7GArlXd1BdcXotzmJqK/w==" spinCount="100000" sqref="A21:B41" name="Rango1_1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I20 I35:J41 AT35:AT41" xr:uid="{E79719DC-D275-4D8B-8194-16950A9AAED3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3FA3-DFD0-47BB-AEC9-65DDE30F4CC5}">
  <dimension ref="B1:J42"/>
  <sheetViews>
    <sheetView showGridLines="0" tabSelected="1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46" customWidth="1"/>
    <col min="2" max="2" width="10.90625" style="46"/>
    <col min="3" max="3" width="17.54296875" style="46" customWidth="1"/>
    <col min="4" max="4" width="11.54296875" style="46" customWidth="1"/>
    <col min="5" max="8" width="10.90625" style="46"/>
    <col min="9" max="9" width="22.54296875" style="46" customWidth="1"/>
    <col min="10" max="10" width="14" style="46" customWidth="1"/>
    <col min="11" max="11" width="1.81640625" style="46" customWidth="1"/>
    <col min="12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97" t="s">
        <v>243</v>
      </c>
      <c r="E2" s="98"/>
      <c r="F2" s="98"/>
      <c r="G2" s="98"/>
      <c r="H2" s="98"/>
      <c r="I2" s="99"/>
      <c r="J2" s="103" t="s">
        <v>244</v>
      </c>
    </row>
    <row r="3" spans="2:10" ht="15.75" customHeight="1" thickBot="1" x14ac:dyDescent="0.3">
      <c r="B3" s="49"/>
      <c r="C3" s="50"/>
      <c r="D3" s="100"/>
      <c r="E3" s="101"/>
      <c r="F3" s="101"/>
      <c r="G3" s="101"/>
      <c r="H3" s="101"/>
      <c r="I3" s="102"/>
      <c r="J3" s="104"/>
    </row>
    <row r="4" spans="2:10" ht="13" x14ac:dyDescent="0.25">
      <c r="B4" s="49"/>
      <c r="C4" s="50"/>
      <c r="D4" s="51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55" t="s">
        <v>245</v>
      </c>
      <c r="E5" s="56"/>
      <c r="F5" s="56"/>
      <c r="G5" s="56"/>
      <c r="H5" s="56"/>
      <c r="I5" s="57"/>
      <c r="J5" s="57" t="s">
        <v>246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+CONCATENATE("Santiago de Cali, ",TEXT(TODAY(),"MMMM DD YYYY"))</f>
        <v>Santiago de Cali, abril 24 2025</v>
      </c>
      <c r="J9" s="65"/>
    </row>
    <row r="10" spans="2:10" ht="13" x14ac:dyDescent="0.3">
      <c r="B10" s="64"/>
      <c r="C10" s="66"/>
      <c r="E10" s="67"/>
      <c r="H10" s="68"/>
      <c r="J10" s="65"/>
    </row>
    <row r="11" spans="2:10" x14ac:dyDescent="0.25">
      <c r="B11" s="64"/>
      <c r="J11" s="65"/>
    </row>
    <row r="12" spans="2:10" ht="13" x14ac:dyDescent="0.3">
      <c r="B12" s="64"/>
      <c r="C12" s="66" t="s">
        <v>274</v>
      </c>
      <c r="J12" s="65"/>
    </row>
    <row r="13" spans="2:10" ht="13" x14ac:dyDescent="0.3">
      <c r="B13" s="64"/>
      <c r="C13" s="66" t="s">
        <v>275</v>
      </c>
      <c r="J13" s="65"/>
    </row>
    <row r="14" spans="2:10" x14ac:dyDescent="0.25">
      <c r="B14" s="64"/>
      <c r="J14" s="65"/>
    </row>
    <row r="15" spans="2:10" x14ac:dyDescent="0.25">
      <c r="B15" s="64"/>
      <c r="C15" s="46" t="s">
        <v>276</v>
      </c>
      <c r="J15" s="65"/>
    </row>
    <row r="16" spans="2:10" x14ac:dyDescent="0.25">
      <c r="B16" s="64"/>
      <c r="C16" s="69"/>
      <c r="J16" s="65"/>
    </row>
    <row r="17" spans="2:10" ht="13" x14ac:dyDescent="0.25">
      <c r="B17" s="64"/>
      <c r="C17" s="46" t="s">
        <v>247</v>
      </c>
      <c r="D17" s="67"/>
      <c r="H17" s="70" t="s">
        <v>248</v>
      </c>
      <c r="I17" s="71" t="s">
        <v>249</v>
      </c>
      <c r="J17" s="65"/>
    </row>
    <row r="18" spans="2:10" ht="13" x14ac:dyDescent="0.3">
      <c r="B18" s="64"/>
      <c r="C18" s="66" t="s">
        <v>250</v>
      </c>
      <c r="D18" s="66"/>
      <c r="E18" s="66"/>
      <c r="F18" s="66"/>
      <c r="H18" s="72">
        <v>39</v>
      </c>
      <c r="I18" s="73">
        <v>5458427</v>
      </c>
      <c r="J18" s="65"/>
    </row>
    <row r="19" spans="2:10" x14ac:dyDescent="0.25">
      <c r="B19" s="64"/>
      <c r="C19" s="46" t="s">
        <v>251</v>
      </c>
      <c r="H19" s="74">
        <v>16</v>
      </c>
      <c r="I19" s="75">
        <v>2377899</v>
      </c>
      <c r="J19" s="65"/>
    </row>
    <row r="20" spans="2:10" x14ac:dyDescent="0.25">
      <c r="B20" s="64"/>
      <c r="C20" s="46" t="s">
        <v>252</v>
      </c>
      <c r="H20" s="74">
        <v>3</v>
      </c>
      <c r="I20" s="75">
        <v>376258</v>
      </c>
      <c r="J20" s="65"/>
    </row>
    <row r="21" spans="2:10" x14ac:dyDescent="0.25">
      <c r="B21" s="64"/>
      <c r="C21" s="46" t="s">
        <v>253</v>
      </c>
      <c r="H21" s="74">
        <v>0</v>
      </c>
      <c r="I21" s="75">
        <v>0</v>
      </c>
      <c r="J21" s="65"/>
    </row>
    <row r="22" spans="2:10" x14ac:dyDescent="0.25">
      <c r="B22" s="64"/>
      <c r="C22" s="46" t="s">
        <v>254</v>
      </c>
      <c r="H22" s="74">
        <v>0</v>
      </c>
      <c r="I22" s="75">
        <v>0</v>
      </c>
      <c r="J22" s="65"/>
    </row>
    <row r="23" spans="2:10" x14ac:dyDescent="0.25">
      <c r="B23" s="64"/>
      <c r="C23" s="46" t="s">
        <v>255</v>
      </c>
      <c r="H23" s="74">
        <v>0</v>
      </c>
      <c r="I23" s="75">
        <v>0</v>
      </c>
      <c r="J23" s="65"/>
    </row>
    <row r="24" spans="2:10" ht="13" thickBot="1" x14ac:dyDescent="0.3">
      <c r="B24" s="64"/>
      <c r="C24" s="46" t="s">
        <v>256</v>
      </c>
      <c r="H24" s="76">
        <v>0</v>
      </c>
      <c r="I24" s="77">
        <v>0</v>
      </c>
      <c r="J24" s="65"/>
    </row>
    <row r="25" spans="2:10" ht="13" x14ac:dyDescent="0.3">
      <c r="B25" s="64"/>
      <c r="C25" s="66" t="s">
        <v>257</v>
      </c>
      <c r="D25" s="66"/>
      <c r="E25" s="66"/>
      <c r="F25" s="66"/>
      <c r="H25" s="72">
        <f>H19+H20+H21+H22+H24+H23</f>
        <v>19</v>
      </c>
      <c r="I25" s="73">
        <f>I19+I20+I21+I22+I24+I23</f>
        <v>2754157</v>
      </c>
      <c r="J25" s="65"/>
    </row>
    <row r="26" spans="2:10" x14ac:dyDescent="0.25">
      <c r="B26" s="64"/>
      <c r="C26" s="46" t="s">
        <v>258</v>
      </c>
      <c r="H26" s="74">
        <v>20</v>
      </c>
      <c r="I26" s="75">
        <v>2704270</v>
      </c>
      <c r="J26" s="65"/>
    </row>
    <row r="27" spans="2:10" ht="13" thickBot="1" x14ac:dyDescent="0.3">
      <c r="B27" s="64"/>
      <c r="C27" s="46" t="s">
        <v>100</v>
      </c>
      <c r="H27" s="76">
        <v>0</v>
      </c>
      <c r="I27" s="77">
        <v>0</v>
      </c>
      <c r="J27" s="65"/>
    </row>
    <row r="28" spans="2:10" ht="13" x14ac:dyDescent="0.3">
      <c r="B28" s="64"/>
      <c r="C28" s="66" t="s">
        <v>259</v>
      </c>
      <c r="D28" s="66"/>
      <c r="E28" s="66"/>
      <c r="F28" s="66"/>
      <c r="H28" s="72">
        <f>H26+H27</f>
        <v>20</v>
      </c>
      <c r="I28" s="73">
        <f>I26+I27</f>
        <v>2704270</v>
      </c>
      <c r="J28" s="65"/>
    </row>
    <row r="29" spans="2:10" ht="13.5" thickBot="1" x14ac:dyDescent="0.35">
      <c r="B29" s="64"/>
      <c r="C29" s="46" t="s">
        <v>260</v>
      </c>
      <c r="D29" s="66"/>
      <c r="E29" s="66"/>
      <c r="F29" s="66"/>
      <c r="H29" s="76">
        <v>0</v>
      </c>
      <c r="I29" s="77">
        <v>0</v>
      </c>
      <c r="J29" s="65"/>
    </row>
    <row r="30" spans="2:10" ht="13" x14ac:dyDescent="0.3">
      <c r="B30" s="64"/>
      <c r="C30" s="66" t="s">
        <v>261</v>
      </c>
      <c r="D30" s="66"/>
      <c r="E30" s="66"/>
      <c r="F30" s="66"/>
      <c r="H30" s="74">
        <f>H29</f>
        <v>0</v>
      </c>
      <c r="I30" s="75">
        <f>I29</f>
        <v>0</v>
      </c>
      <c r="J30" s="65"/>
    </row>
    <row r="31" spans="2:10" ht="13" x14ac:dyDescent="0.3">
      <c r="B31" s="64"/>
      <c r="C31" s="66"/>
      <c r="D31" s="66"/>
      <c r="E31" s="66"/>
      <c r="F31" s="66"/>
      <c r="H31" s="78"/>
      <c r="I31" s="73"/>
      <c r="J31" s="65"/>
    </row>
    <row r="32" spans="2:10" ht="13.5" thickBot="1" x14ac:dyDescent="0.35">
      <c r="B32" s="64"/>
      <c r="C32" s="66" t="s">
        <v>262</v>
      </c>
      <c r="D32" s="66"/>
      <c r="H32" s="79">
        <f>H25+H28+H30</f>
        <v>39</v>
      </c>
      <c r="I32" s="80">
        <f>I25+I28+I30</f>
        <v>5458427</v>
      </c>
      <c r="J32" s="65"/>
    </row>
    <row r="33" spans="2:10" ht="13.5" thickTop="1" x14ac:dyDescent="0.3">
      <c r="B33" s="64"/>
      <c r="C33" s="66"/>
      <c r="D33" s="66"/>
      <c r="H33" s="81">
        <f>+H18-H32</f>
        <v>0</v>
      </c>
      <c r="I33" s="75">
        <f>+I18-I32</f>
        <v>0</v>
      </c>
      <c r="J33" s="65"/>
    </row>
    <row r="34" spans="2:10" x14ac:dyDescent="0.25">
      <c r="B34" s="64"/>
      <c r="G34" s="81"/>
      <c r="H34" s="81"/>
      <c r="I34" s="81"/>
      <c r="J34" s="65"/>
    </row>
    <row r="35" spans="2:10" x14ac:dyDescent="0.25">
      <c r="B35" s="64"/>
      <c r="G35" s="81"/>
      <c r="H35" s="81"/>
      <c r="I35" s="81"/>
      <c r="J35" s="65"/>
    </row>
    <row r="36" spans="2:10" ht="13" x14ac:dyDescent="0.3">
      <c r="B36" s="64"/>
      <c r="C36" s="66"/>
      <c r="G36" s="81"/>
      <c r="H36" s="81"/>
      <c r="I36" s="81"/>
      <c r="J36" s="65"/>
    </row>
    <row r="37" spans="2:10" ht="13.5" thickBot="1" x14ac:dyDescent="0.35">
      <c r="B37" s="64"/>
      <c r="C37" s="82" t="s">
        <v>277</v>
      </c>
      <c r="D37" s="83"/>
      <c r="H37" s="82" t="s">
        <v>263</v>
      </c>
      <c r="I37" s="83"/>
      <c r="J37" s="65"/>
    </row>
    <row r="38" spans="2:10" ht="13" x14ac:dyDescent="0.3">
      <c r="B38" s="64"/>
      <c r="C38" s="66" t="s">
        <v>278</v>
      </c>
      <c r="D38" s="81"/>
      <c r="H38" s="84" t="s">
        <v>264</v>
      </c>
      <c r="I38" s="81"/>
      <c r="J38" s="65"/>
    </row>
    <row r="39" spans="2:10" ht="13" x14ac:dyDescent="0.3">
      <c r="B39" s="64"/>
      <c r="C39" s="66" t="s">
        <v>108</v>
      </c>
      <c r="H39" s="66" t="s">
        <v>265</v>
      </c>
      <c r="I39" s="81"/>
      <c r="J39" s="65"/>
    </row>
    <row r="40" spans="2:10" x14ac:dyDescent="0.25">
      <c r="B40" s="64"/>
      <c r="G40" s="81"/>
      <c r="H40" s="81"/>
      <c r="I40" s="81"/>
      <c r="J40" s="65"/>
    </row>
    <row r="41" spans="2:10" ht="12.75" customHeight="1" x14ac:dyDescent="0.25">
      <c r="B41" s="64"/>
      <c r="C41" s="105" t="s">
        <v>266</v>
      </c>
      <c r="D41" s="105"/>
      <c r="E41" s="105"/>
      <c r="F41" s="105"/>
      <c r="G41" s="105"/>
      <c r="H41" s="105"/>
      <c r="I41" s="105"/>
      <c r="J41" s="65"/>
    </row>
    <row r="42" spans="2:10" ht="18.75" customHeight="1" thickBot="1" x14ac:dyDescent="0.3">
      <c r="B42" s="85"/>
      <c r="C42" s="86"/>
      <c r="D42" s="86"/>
      <c r="E42" s="86"/>
      <c r="F42" s="86"/>
      <c r="G42" s="86"/>
      <c r="H42" s="86"/>
      <c r="I42" s="86"/>
      <c r="J42" s="8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7D054-054A-4F66-AEC9-2B9ECC7E37C3}">
  <dimension ref="B1:J37"/>
  <sheetViews>
    <sheetView showGridLines="0" zoomScale="84" zoomScaleNormal="84" zoomScaleSheetLayoutView="100" workbookViewId="0">
      <selection activeCell="C12" sqref="C12"/>
    </sheetView>
  </sheetViews>
  <sheetFormatPr baseColWidth="10" defaultColWidth="11.453125" defaultRowHeight="12.5" x14ac:dyDescent="0.25"/>
  <cols>
    <col min="1" max="1" width="4.453125" style="46" customWidth="1"/>
    <col min="2" max="2" width="11.453125" style="46"/>
    <col min="3" max="3" width="12.81640625" style="46" customWidth="1"/>
    <col min="4" max="4" width="22" style="46" customWidth="1"/>
    <col min="5" max="8" width="11.453125" style="46"/>
    <col min="9" max="9" width="24.81640625" style="46" customWidth="1"/>
    <col min="10" max="10" width="12.54296875" style="46" customWidth="1"/>
    <col min="11" max="11" width="1.81640625" style="46" customWidth="1"/>
    <col min="12" max="16384" width="11.453125" style="46"/>
  </cols>
  <sheetData>
    <row r="1" spans="2:10" ht="18" customHeight="1" thickBot="1" x14ac:dyDescent="0.3"/>
    <row r="2" spans="2:10" ht="19.5" customHeight="1" x14ac:dyDescent="0.25">
      <c r="B2" s="47"/>
      <c r="C2" s="48"/>
      <c r="D2" s="97" t="s">
        <v>267</v>
      </c>
      <c r="E2" s="98"/>
      <c r="F2" s="98"/>
      <c r="G2" s="98"/>
      <c r="H2" s="98"/>
      <c r="I2" s="99"/>
      <c r="J2" s="103" t="s">
        <v>244</v>
      </c>
    </row>
    <row r="3" spans="2:10" ht="15.75" customHeight="1" thickBot="1" x14ac:dyDescent="0.3">
      <c r="B3" s="49"/>
      <c r="C3" s="50"/>
      <c r="D3" s="100"/>
      <c r="E3" s="101"/>
      <c r="F3" s="101"/>
      <c r="G3" s="101"/>
      <c r="H3" s="101"/>
      <c r="I3" s="102"/>
      <c r="J3" s="104"/>
    </row>
    <row r="4" spans="2:10" ht="13" x14ac:dyDescent="0.25">
      <c r="B4" s="49"/>
      <c r="C4" s="50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106" t="s">
        <v>268</v>
      </c>
      <c r="E5" s="107"/>
      <c r="F5" s="107"/>
      <c r="G5" s="107"/>
      <c r="H5" s="107"/>
      <c r="I5" s="108"/>
      <c r="J5" s="57" t="s">
        <v>269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+'FOR-CSA-018'!C9</f>
        <v>Santiago de Cali, abril 24 2025</v>
      </c>
      <c r="D9" s="68"/>
      <c r="E9" s="67"/>
      <c r="J9" s="65"/>
    </row>
    <row r="10" spans="2:10" ht="13" x14ac:dyDescent="0.3">
      <c r="B10" s="64"/>
      <c r="C10" s="66"/>
      <c r="J10" s="65"/>
    </row>
    <row r="11" spans="2:10" ht="13" x14ac:dyDescent="0.3">
      <c r="B11" s="64"/>
      <c r="C11" s="66" t="str">
        <f>+'FOR-CSA-018'!C12</f>
        <v>Señores : HOSP SAN JORGE DE CALIMA DARIEN E.S.E</v>
      </c>
      <c r="J11" s="65"/>
    </row>
    <row r="12" spans="2:10" ht="13" x14ac:dyDescent="0.3">
      <c r="B12" s="64"/>
      <c r="C12" s="66" t="str">
        <f>+'FOR-CSA-018'!C13</f>
        <v>NIT: 890312380</v>
      </c>
      <c r="J12" s="65"/>
    </row>
    <row r="13" spans="2:10" x14ac:dyDescent="0.25">
      <c r="B13" s="64"/>
      <c r="J13" s="65"/>
    </row>
    <row r="14" spans="2:10" x14ac:dyDescent="0.25">
      <c r="B14" s="64"/>
      <c r="C14" s="46" t="s">
        <v>270</v>
      </c>
      <c r="J14" s="65"/>
    </row>
    <row r="15" spans="2:10" x14ac:dyDescent="0.25">
      <c r="B15" s="64"/>
      <c r="C15" s="69"/>
      <c r="J15" s="65"/>
    </row>
    <row r="16" spans="2:10" ht="13" x14ac:dyDescent="0.3">
      <c r="B16" s="64"/>
      <c r="C16" s="88"/>
      <c r="D16" s="67"/>
      <c r="H16" s="89" t="s">
        <v>248</v>
      </c>
      <c r="I16" s="89" t="s">
        <v>249</v>
      </c>
      <c r="J16" s="65"/>
    </row>
    <row r="17" spans="2:10" ht="13" x14ac:dyDescent="0.3">
      <c r="B17" s="64"/>
      <c r="C17" s="66" t="str">
        <f>+'FOR-CSA-018'!C17</f>
        <v>Con Corte al dia: 31/03/2025</v>
      </c>
      <c r="D17" s="66"/>
      <c r="E17" s="66"/>
      <c r="F17" s="66"/>
      <c r="H17" s="90">
        <f>+SUM(H18:H23)</f>
        <v>19</v>
      </c>
      <c r="I17" s="91">
        <f>+SUM(I18:I23)</f>
        <v>2754157</v>
      </c>
      <c r="J17" s="65"/>
    </row>
    <row r="18" spans="2:10" x14ac:dyDescent="0.25">
      <c r="B18" s="64"/>
      <c r="C18" s="46" t="s">
        <v>251</v>
      </c>
      <c r="H18" s="92">
        <f>+'FOR-CSA-018'!H19</f>
        <v>16</v>
      </c>
      <c r="I18" s="93">
        <f>+'FOR-CSA-018'!I19</f>
        <v>2377899</v>
      </c>
      <c r="J18" s="65"/>
    </row>
    <row r="19" spans="2:10" x14ac:dyDescent="0.25">
      <c r="B19" s="64"/>
      <c r="C19" s="46" t="s">
        <v>252</v>
      </c>
      <c r="H19" s="92">
        <f>+'FOR-CSA-018'!H20</f>
        <v>3</v>
      </c>
      <c r="I19" s="93">
        <f>+'FOR-CSA-018'!I20</f>
        <v>376258</v>
      </c>
      <c r="J19" s="65"/>
    </row>
    <row r="20" spans="2:10" x14ac:dyDescent="0.25">
      <c r="B20" s="64"/>
      <c r="C20" s="46" t="s">
        <v>253</v>
      </c>
      <c r="H20" s="92">
        <f>+'FOR-CSA-018'!H21</f>
        <v>0</v>
      </c>
      <c r="I20" s="93">
        <f>+'FOR-CSA-018'!I21</f>
        <v>0</v>
      </c>
      <c r="J20" s="65"/>
    </row>
    <row r="21" spans="2:10" x14ac:dyDescent="0.25">
      <c r="B21" s="64"/>
      <c r="C21" s="46" t="s">
        <v>254</v>
      </c>
      <c r="H21" s="92">
        <f>+'FOR-CSA-018'!H22</f>
        <v>0</v>
      </c>
      <c r="I21" s="93">
        <f>+'FOR-CSA-018'!I22</f>
        <v>0</v>
      </c>
      <c r="J21" s="65"/>
    </row>
    <row r="22" spans="2:10" x14ac:dyDescent="0.25">
      <c r="B22" s="64"/>
      <c r="C22" s="46" t="s">
        <v>255</v>
      </c>
      <c r="H22" s="92">
        <f>+'FOR-CSA-018'!H23</f>
        <v>0</v>
      </c>
      <c r="I22" s="93">
        <f>+'FOR-CSA-018'!I23</f>
        <v>0</v>
      </c>
      <c r="J22" s="65"/>
    </row>
    <row r="23" spans="2:10" x14ac:dyDescent="0.25">
      <c r="B23" s="64"/>
      <c r="C23" s="46" t="s">
        <v>271</v>
      </c>
      <c r="H23" s="92">
        <f>+'FOR-CSA-018'!H24</f>
        <v>0</v>
      </c>
      <c r="I23" s="93">
        <f>+'FOR-CSA-018'!I24</f>
        <v>0</v>
      </c>
      <c r="J23" s="65"/>
    </row>
    <row r="24" spans="2:10" ht="13" x14ac:dyDescent="0.3">
      <c r="B24" s="64"/>
      <c r="C24" s="66" t="s">
        <v>272</v>
      </c>
      <c r="D24" s="66"/>
      <c r="E24" s="66"/>
      <c r="F24" s="66"/>
      <c r="H24" s="90">
        <f>SUM(H18:H23)</f>
        <v>19</v>
      </c>
      <c r="I24" s="91">
        <f>+SUBTOTAL(9,I18:I23)</f>
        <v>2754157</v>
      </c>
      <c r="J24" s="65"/>
    </row>
    <row r="25" spans="2:10" ht="13.5" thickBot="1" x14ac:dyDescent="0.35">
      <c r="B25" s="64"/>
      <c r="C25" s="66"/>
      <c r="D25" s="66"/>
      <c r="H25" s="94"/>
      <c r="I25" s="95"/>
      <c r="J25" s="65"/>
    </row>
    <row r="26" spans="2:10" ht="13.5" thickTop="1" x14ac:dyDescent="0.3">
      <c r="B26" s="64"/>
      <c r="C26" s="66"/>
      <c r="D26" s="66"/>
      <c r="H26" s="81"/>
      <c r="I26" s="75"/>
      <c r="J26" s="65"/>
    </row>
    <row r="27" spans="2:10" ht="13" x14ac:dyDescent="0.3">
      <c r="B27" s="64"/>
      <c r="C27" s="66"/>
      <c r="D27" s="66"/>
      <c r="H27" s="81"/>
      <c r="I27" s="75"/>
      <c r="J27" s="65"/>
    </row>
    <row r="28" spans="2:10" ht="13" x14ac:dyDescent="0.3">
      <c r="B28" s="64"/>
      <c r="C28" s="66"/>
      <c r="D28" s="66"/>
      <c r="H28" s="81"/>
      <c r="I28" s="75"/>
      <c r="J28" s="65"/>
    </row>
    <row r="29" spans="2:10" x14ac:dyDescent="0.25">
      <c r="B29" s="64"/>
      <c r="G29" s="81"/>
      <c r="H29" s="81"/>
      <c r="I29" s="81"/>
      <c r="J29" s="65"/>
    </row>
    <row r="30" spans="2:10" ht="13.5" thickBot="1" x14ac:dyDescent="0.35">
      <c r="B30" s="64"/>
      <c r="C30" s="82" t="str">
        <f>+'FOR-CSA-018'!C37</f>
        <v>Monica Valencia</v>
      </c>
      <c r="D30" s="82"/>
      <c r="G30" s="82" t="str">
        <f>+'FOR-CSA-018'!H37</f>
        <v>Lizeth Ome G.</v>
      </c>
      <c r="H30" s="83"/>
      <c r="I30" s="81"/>
      <c r="J30" s="65"/>
    </row>
    <row r="31" spans="2:10" ht="13" x14ac:dyDescent="0.3">
      <c r="B31" s="64"/>
      <c r="C31" s="84" t="str">
        <f>+'FOR-CSA-018'!C38</f>
        <v>Auxiliar Administrativo en Cartera</v>
      </c>
      <c r="D31" s="84"/>
      <c r="G31" s="84" t="str">
        <f>+'FOR-CSA-018'!H38</f>
        <v>Cartera - Cuentas Salud</v>
      </c>
      <c r="H31" s="81"/>
      <c r="I31" s="81"/>
      <c r="J31" s="65"/>
    </row>
    <row r="32" spans="2:10" ht="13" x14ac:dyDescent="0.3">
      <c r="B32" s="64"/>
      <c r="C32" s="84" t="str">
        <f>+'FOR-CSA-018'!C39</f>
        <v>HOSP SAN JORGE DE CALIMA DARIEN E.S.E</v>
      </c>
      <c r="D32" s="84"/>
      <c r="G32" s="84" t="str">
        <f>+'FOR-CSA-018'!H39</f>
        <v>EPS Comfenalco Valle.</v>
      </c>
      <c r="H32" s="81"/>
      <c r="I32" s="81"/>
      <c r="J32" s="65"/>
    </row>
    <row r="33" spans="2:10" ht="13" x14ac:dyDescent="0.3">
      <c r="B33" s="64"/>
      <c r="C33" s="84"/>
      <c r="D33" s="84"/>
      <c r="G33" s="84"/>
      <c r="H33" s="81"/>
      <c r="I33" s="81"/>
      <c r="J33" s="65"/>
    </row>
    <row r="34" spans="2:10" ht="13" x14ac:dyDescent="0.3">
      <c r="B34" s="64"/>
      <c r="C34" s="84"/>
      <c r="D34" s="84"/>
      <c r="G34" s="84"/>
      <c r="H34" s="81"/>
      <c r="I34" s="81"/>
      <c r="J34" s="65"/>
    </row>
    <row r="35" spans="2:10" ht="14" x14ac:dyDescent="0.25">
      <c r="B35" s="64"/>
      <c r="C35" s="109" t="s">
        <v>273</v>
      </c>
      <c r="D35" s="109"/>
      <c r="E35" s="109"/>
      <c r="F35" s="109"/>
      <c r="G35" s="109"/>
      <c r="H35" s="109"/>
      <c r="I35" s="109"/>
      <c r="J35" s="65"/>
    </row>
    <row r="36" spans="2:10" ht="13" x14ac:dyDescent="0.3">
      <c r="B36" s="64"/>
      <c r="C36" s="84"/>
      <c r="D36" s="84"/>
      <c r="G36" s="84"/>
      <c r="H36" s="81"/>
      <c r="I36" s="81"/>
      <c r="J36" s="65"/>
    </row>
    <row r="37" spans="2:10" ht="18.75" customHeight="1" thickBot="1" x14ac:dyDescent="0.3">
      <c r="B37" s="85"/>
      <c r="C37" s="86"/>
      <c r="D37" s="86"/>
      <c r="E37" s="86"/>
      <c r="F37" s="86"/>
      <c r="G37" s="83"/>
      <c r="H37" s="83"/>
      <c r="I37" s="83"/>
      <c r="J37" s="87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ESE HOSPITAL SAN JORGE... Fuente de Salud Y Vida</dc:creator>
  <cp:lastModifiedBy>Neyla Lizeth Ome Guamanga</cp:lastModifiedBy>
  <cp:lastPrinted>2025-04-24T14:08:23Z</cp:lastPrinted>
  <dcterms:created xsi:type="dcterms:W3CDTF">2025-04-09T21:36:41Z</dcterms:created>
  <dcterms:modified xsi:type="dcterms:W3CDTF">2025-04-24T14:10:12Z</dcterms:modified>
</cp:coreProperties>
</file>